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'Sheet1'!$A$1:$U$78</definedName>
  </definedNames>
  <calcPr fullCalcOnLoad="1"/>
</workbook>
</file>

<file path=xl/sharedStrings.xml><?xml version="1.0" encoding="utf-8"?>
<sst xmlns="http://schemas.openxmlformats.org/spreadsheetml/2006/main" count="356" uniqueCount="138">
  <si>
    <t>UNIVERSITATEA DIN PETROSANI</t>
  </si>
  <si>
    <t>PLAN DE ÎNVĂŢĂMÂNT</t>
  </si>
  <si>
    <t>Nr.</t>
  </si>
  <si>
    <t>ANUL  I</t>
  </si>
  <si>
    <t>Semestrul 1</t>
  </si>
  <si>
    <t>Semestrul 2</t>
  </si>
  <si>
    <t>crt.</t>
  </si>
  <si>
    <t>Disciplina</t>
  </si>
  <si>
    <t>C</t>
  </si>
  <si>
    <t>S</t>
  </si>
  <si>
    <t>L</t>
  </si>
  <si>
    <t>P</t>
  </si>
  <si>
    <t>Curs</t>
  </si>
  <si>
    <t>Apl.</t>
  </si>
  <si>
    <t>Total</t>
  </si>
  <si>
    <t>Cod</t>
  </si>
  <si>
    <t>DISCIPLINE OPTIONALE</t>
  </si>
  <si>
    <t>RECTOR,</t>
  </si>
  <si>
    <t>DECAN,</t>
  </si>
  <si>
    <t>Facultatea INGINERIE MECANICA SI ELECTRICA</t>
  </si>
  <si>
    <t>TOTAL anul II</t>
  </si>
  <si>
    <t>TOTAL anul I</t>
  </si>
  <si>
    <t>Cod disciplina</t>
  </si>
  <si>
    <t>Tip disc.</t>
  </si>
  <si>
    <t>Nr. ore didactice per disciplina</t>
  </si>
  <si>
    <t>Total ore per disciplina</t>
  </si>
  <si>
    <t>Nr. Crt</t>
  </si>
  <si>
    <t>Puncte   credit</t>
  </si>
  <si>
    <t xml:space="preserve"> Ei, Ci, Vi</t>
  </si>
  <si>
    <t>Sem.1</t>
  </si>
  <si>
    <t>Sem.2</t>
  </si>
  <si>
    <t>ANUL  II</t>
  </si>
  <si>
    <t>-</t>
  </si>
  <si>
    <t>Total ore studiu individual</t>
  </si>
  <si>
    <t>Semestrul 3</t>
  </si>
  <si>
    <t>Semestrul 4</t>
  </si>
  <si>
    <t>Sem.3</t>
  </si>
  <si>
    <t>Sem.4</t>
  </si>
  <si>
    <t>OP22</t>
  </si>
  <si>
    <t>Denumirea disciplinelor</t>
  </si>
  <si>
    <t>Anul de</t>
  </si>
  <si>
    <t>studiu</t>
  </si>
  <si>
    <t>I</t>
  </si>
  <si>
    <t>II</t>
  </si>
  <si>
    <r>
      <t>E</t>
    </r>
    <r>
      <rPr>
        <vertAlign val="subscript"/>
        <sz val="11"/>
        <rFont val="Times New Roman"/>
        <family val="1"/>
      </rPr>
      <t>1</t>
    </r>
  </si>
  <si>
    <r>
      <t>E</t>
    </r>
    <r>
      <rPr>
        <vertAlign val="subscript"/>
        <sz val="11"/>
        <rFont val="Times New Roman"/>
        <family val="1"/>
      </rPr>
      <t>2</t>
    </r>
  </si>
  <si>
    <r>
      <t>C</t>
    </r>
    <r>
      <rPr>
        <vertAlign val="subscript"/>
        <sz val="11"/>
        <rFont val="Times New Roman"/>
        <family val="1"/>
      </rPr>
      <t>3</t>
    </r>
  </si>
  <si>
    <r>
      <t>E</t>
    </r>
    <r>
      <rPr>
        <vertAlign val="subscript"/>
        <sz val="11"/>
        <rFont val="Times New Roman"/>
        <family val="1"/>
      </rPr>
      <t>3</t>
    </r>
  </si>
  <si>
    <r>
      <t>E</t>
    </r>
    <r>
      <rPr>
        <vertAlign val="subscript"/>
        <sz val="11"/>
        <rFont val="Times New Roman"/>
        <family val="1"/>
      </rPr>
      <t>4</t>
    </r>
  </si>
  <si>
    <t>disciplină</t>
  </si>
  <si>
    <t>Total ore stud.ind.</t>
  </si>
  <si>
    <t>Total ore discipl.</t>
  </si>
  <si>
    <t>Nr. crt</t>
  </si>
  <si>
    <t>OP11</t>
  </si>
  <si>
    <r>
      <t>C</t>
    </r>
    <r>
      <rPr>
        <vertAlign val="subscript"/>
        <sz val="11"/>
        <rFont val="Times New Roman"/>
        <family val="1"/>
      </rPr>
      <t>4</t>
    </r>
  </si>
  <si>
    <t>MINISTERUL EDUCAŢIEI NAŢIONALE</t>
  </si>
  <si>
    <t>Conf.univ.dr.ing. Iosif DUMITRESCU</t>
  </si>
  <si>
    <t>Prof.univ.dr.ing. Sorin-Mihai RADU</t>
  </si>
  <si>
    <r>
      <t>C</t>
    </r>
    <r>
      <rPr>
        <vertAlign val="subscript"/>
        <sz val="11"/>
        <rFont val="Times New Roman"/>
        <family val="1"/>
      </rPr>
      <t>2</t>
    </r>
  </si>
  <si>
    <t>DS</t>
  </si>
  <si>
    <r>
      <t xml:space="preserve"> </t>
    </r>
  </si>
  <si>
    <t>TOTAL ORE DIDACTICE</t>
  </si>
  <si>
    <t>din care:</t>
  </si>
  <si>
    <t xml:space="preserve">           - TOTAL ORE DE CURS</t>
  </si>
  <si>
    <t>TOTAL ORE (cu elaborare lucr. de disertaţie)</t>
  </si>
  <si>
    <t>Pentru susţinerea lucrării de disertaţie se acordă 10 puncte de credit peste cele 120 de puncte de credit ale programului de studiu.</t>
  </si>
  <si>
    <t>DC</t>
  </si>
  <si>
    <r>
      <t>C</t>
    </r>
    <r>
      <rPr>
        <vertAlign val="subscript"/>
        <sz val="11"/>
        <rFont val="Times New Roman"/>
        <family val="1"/>
      </rPr>
      <t>1</t>
    </r>
  </si>
  <si>
    <t>CU ÎNCEPERE DIN ANUL UNIVERSITAR 2018 - 2019</t>
  </si>
  <si>
    <r>
      <t>C</t>
    </r>
    <r>
      <rPr>
        <vertAlign val="subscript"/>
        <sz val="11"/>
        <rFont val="Times New Roman"/>
        <family val="1"/>
      </rPr>
      <t>4</t>
    </r>
  </si>
  <si>
    <t>MASTER - IF, 120 p.c., 2 ani x 2 sem./an x 14 sapt./sem. x 26 ore/sapt., 3 sapt.sesiune princip/sem.</t>
  </si>
  <si>
    <t>Pentru 1 punct de credit al disciplinei se acordă 23 de ore pentru pregătirea didactică şi studiu individual al studentului.</t>
  </si>
  <si>
    <t xml:space="preserve">8E+2C </t>
  </si>
  <si>
    <t>RAPORT Aplicaţii/Curs</t>
  </si>
  <si>
    <r>
      <t xml:space="preserve"> D - disciplină de domeniu; S - disciplină de specialitate; C - disciplină complementară;  01…19 - poziţie plan de învăţământ. </t>
    </r>
    <r>
      <rPr>
        <i/>
        <sz val="11"/>
        <rFont val="Times New Roman"/>
        <family val="1"/>
      </rPr>
      <t>Activităţi didactice:</t>
    </r>
    <r>
      <rPr>
        <sz val="11"/>
        <rFont val="Times New Roman"/>
        <family val="1"/>
      </rPr>
      <t xml:space="preserve">   C - curs; S - seminar;  </t>
    </r>
  </si>
  <si>
    <t xml:space="preserve">L - lucrări de laborator; P - proiect; Ex.(E1…4) - examen susţinut în semestrul 1…4; Cv.(C1…4) - colocviu susţinut în semestrul 1…4. </t>
  </si>
  <si>
    <t>ore DD =</t>
  </si>
  <si>
    <t xml:space="preserve"> ore DS  =</t>
  </si>
  <si>
    <t>şi ore DC =</t>
  </si>
  <si>
    <t>6E + 3C</t>
  </si>
  <si>
    <t>14/19</t>
  </si>
  <si>
    <t>DD</t>
  </si>
  <si>
    <t>RAPORT Examene/Total verificării</t>
  </si>
  <si>
    <t>TOTAL ORE DE CERCETARE (fără pract.şi el.lucr. de dis.)</t>
  </si>
  <si>
    <t xml:space="preserve">          - TOTAL ORE DE APLICAŢII </t>
  </si>
  <si>
    <t>2MMMOS01</t>
  </si>
  <si>
    <t>2MMMOD02</t>
  </si>
  <si>
    <t>2MMMOD03</t>
  </si>
  <si>
    <t>2MMMOD04</t>
  </si>
  <si>
    <t>2MMMOC05</t>
  </si>
  <si>
    <t>2MMMOD06</t>
  </si>
  <si>
    <t>2MMMOD07</t>
  </si>
  <si>
    <t>2MMMOD10</t>
  </si>
  <si>
    <t>2MMMOS12</t>
  </si>
  <si>
    <t>2MMMOS15</t>
  </si>
  <si>
    <t>2MMMOS18</t>
  </si>
  <si>
    <t>2MMMOS19</t>
  </si>
  <si>
    <t>2MMMXS08</t>
  </si>
  <si>
    <t>2MMMOS09</t>
  </si>
  <si>
    <t>2MMMOS16</t>
  </si>
  <si>
    <t>OP21</t>
  </si>
  <si>
    <t>2MMMXD13</t>
  </si>
  <si>
    <t>2MMMOS14</t>
  </si>
  <si>
    <r>
      <t xml:space="preserve">Domeniul de studiu  </t>
    </r>
    <r>
      <rPr>
        <b/>
        <sz val="10"/>
        <rFont val="Times New Roman"/>
        <family val="1"/>
      </rPr>
      <t>INGINERIE MECANICA</t>
    </r>
  </si>
  <si>
    <t>2MMMXS17</t>
  </si>
  <si>
    <t>2MMMOD11</t>
  </si>
  <si>
    <t>ore didactice diferite</t>
  </si>
  <si>
    <t>ore didactice comune</t>
  </si>
  <si>
    <t>% ore</t>
  </si>
  <si>
    <t xml:space="preserve">% ore </t>
  </si>
  <si>
    <t>raportat DOAR la ore didactice</t>
  </si>
  <si>
    <t>Legendă: Cod disciplină: 2 - Facultatea de Inginerie Mecanică şi Electrică; MMM - Instalaţii şi echipamente pentru procese mecanice ; O - disciplină obligatorie; X - disciplină opţ;</t>
  </si>
  <si>
    <r>
      <t>Program de studii</t>
    </r>
    <r>
      <rPr>
        <b/>
        <sz val="10"/>
        <rFont val="Times New Roman"/>
        <family val="1"/>
      </rPr>
      <t xml:space="preserve"> INSTALAȚII ȘI ECHIPAMENTE PENTRU PROCESE MECANICE</t>
    </r>
  </si>
  <si>
    <t>Mathematical methods in mechanical engineering</t>
  </si>
  <si>
    <t>Evaluation of the energy efficiency of industrial processes</t>
  </si>
  <si>
    <t>Mechanical suystems engineering I</t>
  </si>
  <si>
    <t>Unconventional materials and technologies</t>
  </si>
  <si>
    <t>Etics and academic integrity</t>
  </si>
  <si>
    <t>Mechanical suystems engineering II</t>
  </si>
  <si>
    <t>Design engineering</t>
  </si>
  <si>
    <t>Optional discipline 11</t>
  </si>
  <si>
    <t>Practice</t>
  </si>
  <si>
    <t>Finite element analysis in mechanical engineering</t>
  </si>
  <si>
    <t>Unitary transfer process and operations</t>
  </si>
  <si>
    <t>Installation and equipment for fluid processes</t>
  </si>
  <si>
    <t>Optional discipline 21</t>
  </si>
  <si>
    <t>Optional discipline 22</t>
  </si>
  <si>
    <t>Techniques for modeling mechanical systems and processes</t>
  </si>
  <si>
    <t>Equipment for infrastructure works I</t>
  </si>
  <si>
    <t>Quality engineering in process industries</t>
  </si>
  <si>
    <t>Research-design practice 2</t>
  </si>
  <si>
    <t>Research-design practice 1</t>
  </si>
  <si>
    <t>Practice of dissertation elaboration</t>
  </si>
  <si>
    <t>Equipment for infrastructure works II</t>
  </si>
  <si>
    <t>Research methodology</t>
  </si>
  <si>
    <t>Safety of mechanical systems</t>
  </si>
  <si>
    <t>The bases of research and processing of experimental data</t>
  </si>
  <si>
    <t>Standardization and certification of products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</si>
</sst>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0.0%"/>
  </numFmts>
  <fonts count="6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3.5"/>
      <color indexed="12"/>
      <name val="Arial"/>
      <family val="2"/>
    </font>
    <font>
      <u val="single"/>
      <sz val="13.5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Times New Roman"/>
      <family val="1"/>
    </font>
    <font>
      <b/>
      <sz val="10"/>
      <color indexed="10"/>
      <name val="Arial"/>
      <family val="2"/>
    </font>
    <font>
      <sz val="12"/>
      <color indexed="63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22222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333333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77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7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1" fontId="12" fillId="0" borderId="12" xfId="0" applyNumberFormat="1" applyFont="1" applyBorder="1" applyAlignment="1">
      <alignment horizontal="center" vertical="top"/>
    </xf>
    <xf numFmtId="1" fontId="12" fillId="0" borderId="13" xfId="0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1" fontId="12" fillId="0" borderId="14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1" fontId="12" fillId="0" borderId="15" xfId="0" applyNumberFormat="1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9" xfId="0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0" fontId="12" fillId="0" borderId="17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16" xfId="0" applyFont="1" applyBorder="1" applyAlignment="1">
      <alignment wrapText="1"/>
    </xf>
    <xf numFmtId="1" fontId="13" fillId="0" borderId="0" xfId="0" applyNumberFormat="1" applyFont="1" applyAlignment="1">
      <alignment/>
    </xf>
    <xf numFmtId="172" fontId="13" fillId="0" borderId="0" xfId="0" applyNumberFormat="1" applyFont="1" applyBorder="1" applyAlignment="1">
      <alignment horizontal="left"/>
    </xf>
    <xf numFmtId="0" fontId="12" fillId="0" borderId="16" xfId="0" applyFont="1" applyFill="1" applyBorder="1" applyAlignment="1">
      <alignment horizontal="center" vertical="center"/>
    </xf>
    <xf numFmtId="181" fontId="17" fillId="0" borderId="0" xfId="0" applyNumberFormat="1" applyFont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vertical="center"/>
    </xf>
    <xf numFmtId="0" fontId="62" fillId="0" borderId="0" xfId="0" applyFont="1" applyBorder="1" applyAlignment="1">
      <alignment horizontal="left"/>
    </xf>
    <xf numFmtId="1" fontId="14" fillId="0" borderId="0" xfId="0" applyNumberFormat="1" applyFont="1" applyAlignment="1">
      <alignment/>
    </xf>
    <xf numFmtId="1" fontId="12" fillId="0" borderId="12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left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72" fontId="13" fillId="0" borderId="0" xfId="0" applyNumberFormat="1" applyFont="1" applyBorder="1" applyAlignment="1">
      <alignment horizontal="center"/>
    </xf>
    <xf numFmtId="10" fontId="13" fillId="0" borderId="0" xfId="0" applyNumberFormat="1" applyFont="1" applyAlignment="1">
      <alignment horizontal="center"/>
    </xf>
    <xf numFmtId="181" fontId="13" fillId="0" borderId="0" xfId="0" applyNumberFormat="1" applyFont="1" applyAlignment="1">
      <alignment horizont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6" xfId="57" applyFont="1" applyBorder="1" applyAlignment="1">
      <alignment horizontal="center"/>
      <protection/>
    </xf>
    <xf numFmtId="0" fontId="16" fillId="0" borderId="11" xfId="57" applyFont="1" applyBorder="1" applyAlignment="1">
      <alignment horizontal="center"/>
      <protection/>
    </xf>
    <xf numFmtId="0" fontId="16" fillId="0" borderId="13" xfId="57" applyFont="1" applyBorder="1" applyAlignment="1">
      <alignment horizontal="center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0" fillId="0" borderId="11" xfId="57" applyFont="1" applyBorder="1" applyAlignment="1">
      <alignment horizontal="center"/>
      <protection/>
    </xf>
    <xf numFmtId="0" fontId="40" fillId="0" borderId="13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4"/>
  <sheetViews>
    <sheetView tabSelected="1" zoomScaleSheetLayoutView="100" workbookViewId="0" topLeftCell="A37">
      <selection activeCell="N69" sqref="N69:U69"/>
    </sheetView>
  </sheetViews>
  <sheetFormatPr defaultColWidth="9.140625" defaultRowHeight="12.75"/>
  <cols>
    <col min="1" max="1" width="3.57421875" style="0" customWidth="1"/>
    <col min="2" max="2" width="50.7109375" style="0" customWidth="1"/>
    <col min="3" max="3" width="12.7109375" style="3" bestFit="1" customWidth="1"/>
    <col min="4" max="4" width="4.8515625" style="3" customWidth="1"/>
    <col min="5" max="12" width="3.421875" style="0" customWidth="1"/>
    <col min="13" max="13" width="6.28125" style="0" customWidth="1"/>
    <col min="14" max="15" width="5.57421875" style="0" customWidth="1"/>
    <col min="16" max="16" width="5.57421875" style="1" customWidth="1"/>
    <col min="17" max="18" width="5.421875" style="1" customWidth="1"/>
    <col min="19" max="19" width="5.421875" style="0" customWidth="1"/>
    <col min="20" max="21" width="7.7109375" style="0" customWidth="1"/>
    <col min="22" max="22" width="25.7109375" style="0" customWidth="1"/>
  </cols>
  <sheetData>
    <row r="1" spans="1:21" ht="15" customHeight="1">
      <c r="A1" s="162" t="s">
        <v>0</v>
      </c>
      <c r="B1" s="162"/>
      <c r="C1" s="162"/>
      <c r="D1" s="162"/>
      <c r="E1" s="2"/>
      <c r="F1" s="164" t="s">
        <v>55</v>
      </c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ht="15" customHeight="1">
      <c r="A2" s="152" t="s">
        <v>19</v>
      </c>
      <c r="B2" s="152"/>
      <c r="C2" s="152"/>
      <c r="D2" s="152"/>
      <c r="E2" s="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15" customHeight="1">
      <c r="A3" s="152" t="s">
        <v>103</v>
      </c>
      <c r="B3" s="152"/>
      <c r="C3" s="152"/>
      <c r="D3" s="152"/>
      <c r="E3" s="20"/>
      <c r="F3" s="20"/>
      <c r="G3" s="2"/>
      <c r="H3" s="2"/>
      <c r="I3" s="2"/>
      <c r="J3" s="2"/>
      <c r="K3" s="2"/>
      <c r="L3" s="2"/>
      <c r="M3" s="2"/>
      <c r="N3" s="2"/>
      <c r="O3" s="2"/>
      <c r="P3" s="19"/>
      <c r="Q3" s="19"/>
      <c r="R3" s="19"/>
      <c r="S3" s="2"/>
      <c r="T3" s="2"/>
      <c r="U3" s="2"/>
    </row>
    <row r="4" spans="1:21" ht="15" customHeight="1">
      <c r="A4" s="152" t="s">
        <v>112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2"/>
      <c r="M4" s="2"/>
      <c r="N4" s="2"/>
      <c r="O4" s="2"/>
      <c r="P4" s="19"/>
      <c r="Q4" s="19"/>
      <c r="R4" s="19"/>
      <c r="S4" s="2"/>
      <c r="T4" s="2"/>
      <c r="U4" s="2"/>
    </row>
    <row r="5" spans="1:22" ht="15" customHeight="1">
      <c r="A5" s="20" t="s">
        <v>70</v>
      </c>
      <c r="B5" s="20"/>
      <c r="C5" s="19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19"/>
      <c r="Q5" s="19"/>
      <c r="R5" s="19"/>
      <c r="S5" s="2"/>
      <c r="T5" s="2"/>
      <c r="U5" s="2"/>
      <c r="V5" s="84"/>
    </row>
    <row r="6" spans="1:21" ht="15" customHeight="1">
      <c r="A6" s="14"/>
      <c r="B6" s="14"/>
      <c r="C6" s="13"/>
      <c r="D6" s="14"/>
      <c r="E6" s="14"/>
      <c r="F6" s="14"/>
      <c r="G6" s="14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2"/>
      <c r="T6" s="12"/>
      <c r="U6" s="12"/>
    </row>
    <row r="7" spans="1:21" ht="15" customHeight="1">
      <c r="A7" s="165" t="s">
        <v>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</row>
    <row r="8" spans="1:21" ht="15" customHeight="1">
      <c r="A8" s="127" t="s">
        <v>68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</row>
    <row r="9" spans="1:21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5.75" customHeight="1">
      <c r="A10" s="157" t="s">
        <v>52</v>
      </c>
      <c r="B10" s="160" t="s">
        <v>3</v>
      </c>
      <c r="C10" s="115" t="s">
        <v>22</v>
      </c>
      <c r="D10" s="110" t="s">
        <v>23</v>
      </c>
      <c r="E10" s="137" t="s">
        <v>4</v>
      </c>
      <c r="F10" s="137"/>
      <c r="G10" s="137"/>
      <c r="H10" s="137"/>
      <c r="I10" s="136" t="s">
        <v>5</v>
      </c>
      <c r="J10" s="137"/>
      <c r="K10" s="137"/>
      <c r="L10" s="138"/>
      <c r="M10" s="115" t="s">
        <v>27</v>
      </c>
      <c r="N10" s="115"/>
      <c r="O10" s="136" t="s">
        <v>28</v>
      </c>
      <c r="P10" s="138"/>
      <c r="Q10" s="119" t="s">
        <v>24</v>
      </c>
      <c r="R10" s="119"/>
      <c r="S10" s="119"/>
      <c r="T10" s="154" t="s">
        <v>50</v>
      </c>
      <c r="U10" s="120" t="s">
        <v>51</v>
      </c>
    </row>
    <row r="11" spans="1:21" ht="15.75" customHeight="1">
      <c r="A11" s="158"/>
      <c r="B11" s="161"/>
      <c r="C11" s="116"/>
      <c r="D11" s="111"/>
      <c r="E11" s="140"/>
      <c r="F11" s="140"/>
      <c r="G11" s="140"/>
      <c r="H11" s="140"/>
      <c r="I11" s="139"/>
      <c r="J11" s="140"/>
      <c r="K11" s="140"/>
      <c r="L11" s="141"/>
      <c r="M11" s="117"/>
      <c r="N11" s="117"/>
      <c r="O11" s="139"/>
      <c r="P11" s="141"/>
      <c r="Q11" s="122"/>
      <c r="R11" s="122"/>
      <c r="S11" s="122"/>
      <c r="T11" s="155"/>
      <c r="U11" s="153"/>
    </row>
    <row r="12" spans="1:21" ht="15.75" customHeight="1">
      <c r="A12" s="159"/>
      <c r="B12" s="60" t="s">
        <v>7</v>
      </c>
      <c r="C12" s="117"/>
      <c r="D12" s="112"/>
      <c r="E12" s="61" t="s">
        <v>8</v>
      </c>
      <c r="F12" s="60" t="s">
        <v>9</v>
      </c>
      <c r="G12" s="60" t="s">
        <v>10</v>
      </c>
      <c r="H12" s="61" t="s">
        <v>11</v>
      </c>
      <c r="I12" s="62" t="s">
        <v>8</v>
      </c>
      <c r="J12" s="60" t="s">
        <v>9</v>
      </c>
      <c r="K12" s="60" t="s">
        <v>10</v>
      </c>
      <c r="L12" s="63" t="s">
        <v>11</v>
      </c>
      <c r="M12" s="63" t="s">
        <v>29</v>
      </c>
      <c r="N12" s="64" t="s">
        <v>30</v>
      </c>
      <c r="O12" s="60" t="s">
        <v>29</v>
      </c>
      <c r="P12" s="65" t="s">
        <v>30</v>
      </c>
      <c r="Q12" s="61" t="s">
        <v>12</v>
      </c>
      <c r="R12" s="60" t="s">
        <v>13</v>
      </c>
      <c r="S12" s="61" t="s">
        <v>14</v>
      </c>
      <c r="T12" s="156"/>
      <c r="U12" s="123"/>
    </row>
    <row r="13" spans="1:22" s="6" customFormat="1" ht="15.75" customHeight="1">
      <c r="A13" s="59">
        <v>1</v>
      </c>
      <c r="B13" s="180" t="s">
        <v>113</v>
      </c>
      <c r="C13" s="22" t="s">
        <v>85</v>
      </c>
      <c r="D13" s="31" t="s">
        <v>59</v>
      </c>
      <c r="E13" s="29">
        <v>2</v>
      </c>
      <c r="F13" s="31">
        <v>2</v>
      </c>
      <c r="G13" s="31" t="s">
        <v>32</v>
      </c>
      <c r="H13" s="53">
        <v>1</v>
      </c>
      <c r="I13" s="31" t="s">
        <v>32</v>
      </c>
      <c r="J13" s="30" t="s">
        <v>32</v>
      </c>
      <c r="K13" s="31" t="s">
        <v>32</v>
      </c>
      <c r="L13" s="31" t="s">
        <v>32</v>
      </c>
      <c r="M13" s="22">
        <v>6</v>
      </c>
      <c r="N13" s="37" t="s">
        <v>32</v>
      </c>
      <c r="O13" s="37" t="s">
        <v>44</v>
      </c>
      <c r="P13" s="31" t="s">
        <v>32</v>
      </c>
      <c r="Q13" s="52">
        <f>E13*14</f>
        <v>28</v>
      </c>
      <c r="R13" s="57">
        <v>42</v>
      </c>
      <c r="S13" s="53">
        <f aca="true" t="shared" si="0" ref="S13:S21">SUM(Q13:R13)</f>
        <v>70</v>
      </c>
      <c r="T13" s="31">
        <f aca="true" t="shared" si="1" ref="T13:T22">U13-S13</f>
        <v>68</v>
      </c>
      <c r="U13" s="29">
        <f>M13*23</f>
        <v>138</v>
      </c>
      <c r="V13" s="93"/>
    </row>
    <row r="14" spans="1:22" s="6" customFormat="1" ht="15.75" customHeight="1">
      <c r="A14" s="58">
        <v>2</v>
      </c>
      <c r="B14" s="181" t="s">
        <v>114</v>
      </c>
      <c r="C14" s="23" t="s">
        <v>86</v>
      </c>
      <c r="D14" s="24" t="s">
        <v>81</v>
      </c>
      <c r="E14" s="26">
        <v>3</v>
      </c>
      <c r="F14" s="24" t="s">
        <v>32</v>
      </c>
      <c r="G14" s="24">
        <v>2</v>
      </c>
      <c r="H14" s="34">
        <v>2</v>
      </c>
      <c r="I14" s="24" t="s">
        <v>32</v>
      </c>
      <c r="J14" s="25" t="s">
        <v>32</v>
      </c>
      <c r="K14" s="24" t="s">
        <v>32</v>
      </c>
      <c r="L14" s="24" t="s">
        <v>32</v>
      </c>
      <c r="M14" s="23">
        <v>7</v>
      </c>
      <c r="N14" s="34" t="s">
        <v>32</v>
      </c>
      <c r="O14" s="34" t="s">
        <v>44</v>
      </c>
      <c r="P14" s="24" t="s">
        <v>32</v>
      </c>
      <c r="Q14" s="52">
        <f>E14*14</f>
        <v>42</v>
      </c>
      <c r="R14" s="99">
        <v>56</v>
      </c>
      <c r="S14" s="53">
        <f t="shared" si="0"/>
        <v>98</v>
      </c>
      <c r="T14" s="24">
        <f t="shared" si="1"/>
        <v>63</v>
      </c>
      <c r="U14" s="29">
        <f>M14*23</f>
        <v>161</v>
      </c>
      <c r="V14" s="93"/>
    </row>
    <row r="15" spans="1:22" s="6" customFormat="1" ht="15.75" customHeight="1">
      <c r="A15" s="58">
        <v>3</v>
      </c>
      <c r="B15" s="182" t="s">
        <v>115</v>
      </c>
      <c r="C15" s="23" t="s">
        <v>87</v>
      </c>
      <c r="D15" s="24" t="s">
        <v>81</v>
      </c>
      <c r="E15" s="26">
        <v>3</v>
      </c>
      <c r="F15" s="24">
        <v>2</v>
      </c>
      <c r="G15" s="24">
        <v>2</v>
      </c>
      <c r="H15" s="34" t="s">
        <v>32</v>
      </c>
      <c r="I15" s="24" t="s">
        <v>32</v>
      </c>
      <c r="J15" s="25" t="s">
        <v>32</v>
      </c>
      <c r="K15" s="24" t="s">
        <v>32</v>
      </c>
      <c r="L15" s="24" t="s">
        <v>32</v>
      </c>
      <c r="M15" s="23">
        <v>6</v>
      </c>
      <c r="N15" s="34" t="s">
        <v>32</v>
      </c>
      <c r="O15" s="34" t="s">
        <v>44</v>
      </c>
      <c r="P15" s="24" t="s">
        <v>32</v>
      </c>
      <c r="Q15" s="52">
        <f>E15*14</f>
        <v>42</v>
      </c>
      <c r="R15" s="99">
        <v>56</v>
      </c>
      <c r="S15" s="53">
        <f t="shared" si="0"/>
        <v>98</v>
      </c>
      <c r="T15" s="24">
        <f t="shared" si="1"/>
        <v>40</v>
      </c>
      <c r="U15" s="29">
        <f>M15*23</f>
        <v>138</v>
      </c>
      <c r="V15" s="93"/>
    </row>
    <row r="16" spans="1:22" s="6" customFormat="1" ht="15.75" customHeight="1">
      <c r="A16" s="58">
        <v>4</v>
      </c>
      <c r="B16" s="182" t="s">
        <v>116</v>
      </c>
      <c r="C16" s="26" t="s">
        <v>88</v>
      </c>
      <c r="D16" s="24" t="s">
        <v>81</v>
      </c>
      <c r="E16" s="26">
        <v>2</v>
      </c>
      <c r="F16" s="24" t="s">
        <v>32</v>
      </c>
      <c r="G16" s="24">
        <v>2</v>
      </c>
      <c r="H16" s="34" t="s">
        <v>32</v>
      </c>
      <c r="I16" s="24" t="s">
        <v>32</v>
      </c>
      <c r="J16" s="25" t="s">
        <v>32</v>
      </c>
      <c r="K16" s="24" t="s">
        <v>32</v>
      </c>
      <c r="L16" s="24" t="s">
        <v>32</v>
      </c>
      <c r="M16" s="23">
        <v>7</v>
      </c>
      <c r="N16" s="34" t="s">
        <v>32</v>
      </c>
      <c r="O16" s="34" t="s">
        <v>44</v>
      </c>
      <c r="P16" s="24" t="s">
        <v>32</v>
      </c>
      <c r="Q16" s="52">
        <f>E16*14</f>
        <v>28</v>
      </c>
      <c r="R16" s="99">
        <v>28</v>
      </c>
      <c r="S16" s="53">
        <f t="shared" si="0"/>
        <v>56</v>
      </c>
      <c r="T16" s="24">
        <f t="shared" si="1"/>
        <v>105</v>
      </c>
      <c r="U16" s="29">
        <f>M16*23</f>
        <v>161</v>
      </c>
      <c r="V16" s="93"/>
    </row>
    <row r="17" spans="1:22" s="6" customFormat="1" ht="15.75" customHeight="1">
      <c r="A17" s="58">
        <v>5</v>
      </c>
      <c r="B17" s="179" t="s">
        <v>117</v>
      </c>
      <c r="C17" s="26" t="s">
        <v>89</v>
      </c>
      <c r="D17" s="24" t="s">
        <v>66</v>
      </c>
      <c r="E17" s="26">
        <v>2</v>
      </c>
      <c r="F17" s="24">
        <v>1</v>
      </c>
      <c r="G17" s="24" t="s">
        <v>32</v>
      </c>
      <c r="H17" s="34" t="s">
        <v>32</v>
      </c>
      <c r="I17" s="24" t="s">
        <v>32</v>
      </c>
      <c r="J17" s="25" t="s">
        <v>32</v>
      </c>
      <c r="K17" s="24" t="s">
        <v>32</v>
      </c>
      <c r="L17" s="24" t="s">
        <v>32</v>
      </c>
      <c r="M17" s="23">
        <v>4</v>
      </c>
      <c r="N17" s="34" t="s">
        <v>32</v>
      </c>
      <c r="O17" s="24" t="s">
        <v>67</v>
      </c>
      <c r="P17" s="24" t="s">
        <v>32</v>
      </c>
      <c r="Q17" s="52">
        <f>E17*14</f>
        <v>28</v>
      </c>
      <c r="R17" s="99">
        <v>14</v>
      </c>
      <c r="S17" s="53">
        <f t="shared" si="0"/>
        <v>42</v>
      </c>
      <c r="T17" s="24">
        <f t="shared" si="1"/>
        <v>50</v>
      </c>
      <c r="U17" s="29">
        <f>M17*23</f>
        <v>92</v>
      </c>
      <c r="V17" s="93"/>
    </row>
    <row r="18" spans="1:22" s="6" customFormat="1" ht="16.5" customHeight="1">
      <c r="A18" s="59">
        <v>6</v>
      </c>
      <c r="B18" s="182" t="s">
        <v>118</v>
      </c>
      <c r="C18" s="89" t="s">
        <v>90</v>
      </c>
      <c r="D18" s="24" t="s">
        <v>81</v>
      </c>
      <c r="E18" s="26"/>
      <c r="F18" s="24" t="s">
        <v>32</v>
      </c>
      <c r="G18" s="24"/>
      <c r="H18" s="34" t="s">
        <v>32</v>
      </c>
      <c r="I18" s="28">
        <v>3</v>
      </c>
      <c r="J18" s="25" t="s">
        <v>32</v>
      </c>
      <c r="K18" s="24">
        <v>1</v>
      </c>
      <c r="L18" s="24">
        <v>2</v>
      </c>
      <c r="M18" s="23" t="s">
        <v>32</v>
      </c>
      <c r="N18" s="34">
        <v>7</v>
      </c>
      <c r="O18" s="73" t="s">
        <v>32</v>
      </c>
      <c r="P18" s="34" t="s">
        <v>45</v>
      </c>
      <c r="Q18" s="27">
        <f>I18*14</f>
        <v>42</v>
      </c>
      <c r="R18" s="99">
        <v>42</v>
      </c>
      <c r="S18" s="54">
        <f t="shared" si="0"/>
        <v>84</v>
      </c>
      <c r="T18" s="24">
        <f t="shared" si="1"/>
        <v>77</v>
      </c>
      <c r="U18" s="26">
        <f>N18*23</f>
        <v>161</v>
      </c>
      <c r="V18" s="93"/>
    </row>
    <row r="19" spans="1:23" s="5" customFormat="1" ht="15.75" customHeight="1">
      <c r="A19" s="58">
        <v>7</v>
      </c>
      <c r="B19" s="178" t="s">
        <v>119</v>
      </c>
      <c r="C19" s="22" t="s">
        <v>91</v>
      </c>
      <c r="D19" s="31" t="s">
        <v>81</v>
      </c>
      <c r="E19" s="29" t="s">
        <v>32</v>
      </c>
      <c r="F19" s="31" t="s">
        <v>32</v>
      </c>
      <c r="G19" s="31" t="s">
        <v>32</v>
      </c>
      <c r="H19" s="37" t="s">
        <v>32</v>
      </c>
      <c r="I19" s="31">
        <v>2</v>
      </c>
      <c r="J19" s="30" t="s">
        <v>32</v>
      </c>
      <c r="K19" s="31">
        <v>2</v>
      </c>
      <c r="L19" s="24" t="s">
        <v>32</v>
      </c>
      <c r="M19" s="22" t="s">
        <v>32</v>
      </c>
      <c r="N19" s="37">
        <v>6</v>
      </c>
      <c r="O19" s="37" t="s">
        <v>32</v>
      </c>
      <c r="P19" s="31" t="s">
        <v>45</v>
      </c>
      <c r="Q19" s="29">
        <f>I19*14</f>
        <v>28</v>
      </c>
      <c r="R19" s="100">
        <v>28</v>
      </c>
      <c r="S19" s="27">
        <f t="shared" si="0"/>
        <v>56</v>
      </c>
      <c r="T19" s="66">
        <f t="shared" si="1"/>
        <v>82</v>
      </c>
      <c r="U19" s="26">
        <f>N19*23</f>
        <v>138</v>
      </c>
      <c r="V19" s="93"/>
      <c r="W19" s="6"/>
    </row>
    <row r="20" spans="1:22" s="6" customFormat="1" ht="15.75" customHeight="1">
      <c r="A20" s="58">
        <v>8</v>
      </c>
      <c r="B20" s="177" t="s">
        <v>120</v>
      </c>
      <c r="C20" s="23" t="s">
        <v>97</v>
      </c>
      <c r="D20" s="24" t="s">
        <v>59</v>
      </c>
      <c r="E20" s="26" t="s">
        <v>32</v>
      </c>
      <c r="F20" s="24" t="s">
        <v>32</v>
      </c>
      <c r="G20" s="24" t="s">
        <v>32</v>
      </c>
      <c r="H20" s="34" t="s">
        <v>32</v>
      </c>
      <c r="I20" s="24">
        <v>2</v>
      </c>
      <c r="J20" s="28" t="s">
        <v>32</v>
      </c>
      <c r="K20" s="24">
        <v>2</v>
      </c>
      <c r="L20" s="24" t="s">
        <v>32</v>
      </c>
      <c r="M20" s="23" t="s">
        <v>32</v>
      </c>
      <c r="N20" s="34">
        <v>6</v>
      </c>
      <c r="O20" s="34" t="s">
        <v>32</v>
      </c>
      <c r="P20" s="24" t="s">
        <v>45</v>
      </c>
      <c r="Q20" s="26">
        <f>I20*14</f>
        <v>28</v>
      </c>
      <c r="R20" s="101">
        <v>28</v>
      </c>
      <c r="S20" s="27">
        <f t="shared" si="0"/>
        <v>56</v>
      </c>
      <c r="T20" s="24">
        <f t="shared" si="1"/>
        <v>82</v>
      </c>
      <c r="U20" s="26">
        <f>N20*23</f>
        <v>138</v>
      </c>
      <c r="V20" s="93"/>
    </row>
    <row r="21" spans="1:22" s="6" customFormat="1" ht="15.75" customHeight="1">
      <c r="A21" s="58">
        <v>9</v>
      </c>
      <c r="B21" s="178" t="s">
        <v>122</v>
      </c>
      <c r="C21" s="23" t="s">
        <v>98</v>
      </c>
      <c r="D21" s="24" t="s">
        <v>59</v>
      </c>
      <c r="E21" s="26" t="s">
        <v>32</v>
      </c>
      <c r="F21" s="24" t="s">
        <v>32</v>
      </c>
      <c r="G21" s="24" t="s">
        <v>32</v>
      </c>
      <c r="H21" s="34" t="s">
        <v>32</v>
      </c>
      <c r="I21" s="24">
        <v>2</v>
      </c>
      <c r="J21" s="27" t="s">
        <v>32</v>
      </c>
      <c r="K21" s="24">
        <v>1</v>
      </c>
      <c r="L21" s="24">
        <v>2</v>
      </c>
      <c r="M21" s="23" t="s">
        <v>32</v>
      </c>
      <c r="N21" s="34">
        <v>6</v>
      </c>
      <c r="O21" s="34" t="s">
        <v>32</v>
      </c>
      <c r="P21" s="24" t="s">
        <v>45</v>
      </c>
      <c r="Q21" s="26">
        <f>I21*14</f>
        <v>28</v>
      </c>
      <c r="R21" s="102">
        <v>42</v>
      </c>
      <c r="S21" s="27">
        <f t="shared" si="0"/>
        <v>70</v>
      </c>
      <c r="T21" s="24">
        <f t="shared" si="1"/>
        <v>68</v>
      </c>
      <c r="U21" s="26">
        <f>N21*23</f>
        <v>138</v>
      </c>
      <c r="V21" s="93"/>
    </row>
    <row r="22" spans="1:22" s="6" customFormat="1" ht="15.75" customHeight="1">
      <c r="A22" s="58">
        <v>10</v>
      </c>
      <c r="B22" s="179" t="s">
        <v>121</v>
      </c>
      <c r="C22" s="26" t="s">
        <v>92</v>
      </c>
      <c r="D22" s="24" t="s">
        <v>81</v>
      </c>
      <c r="E22" s="26" t="s">
        <v>32</v>
      </c>
      <c r="F22" s="24" t="s">
        <v>32</v>
      </c>
      <c r="G22" s="24" t="s">
        <v>32</v>
      </c>
      <c r="H22" s="34" t="s">
        <v>32</v>
      </c>
      <c r="I22" s="24"/>
      <c r="J22" s="27"/>
      <c r="K22" s="24">
        <v>7</v>
      </c>
      <c r="L22" s="24" t="s">
        <v>32</v>
      </c>
      <c r="M22" s="23" t="s">
        <v>32</v>
      </c>
      <c r="N22" s="34">
        <v>5</v>
      </c>
      <c r="O22" s="34" t="s">
        <v>32</v>
      </c>
      <c r="P22" s="24" t="s">
        <v>58</v>
      </c>
      <c r="Q22" s="26">
        <f>I22*14</f>
        <v>0</v>
      </c>
      <c r="R22" s="31">
        <v>98</v>
      </c>
      <c r="S22" s="54">
        <v>98</v>
      </c>
      <c r="T22" s="24">
        <f t="shared" si="1"/>
        <v>17</v>
      </c>
      <c r="U22" s="26">
        <f>N22*23</f>
        <v>115</v>
      </c>
      <c r="V22" s="93"/>
    </row>
    <row r="23" spans="1:22" s="6" customFormat="1" ht="15.75" customHeight="1">
      <c r="A23" s="148" t="s">
        <v>21</v>
      </c>
      <c r="B23" s="149"/>
      <c r="C23" s="149"/>
      <c r="D23" s="150"/>
      <c r="E23" s="113">
        <f aca="true" t="shared" si="2" ref="E23:L23">SUM(E13:E22)</f>
        <v>12</v>
      </c>
      <c r="F23" s="113">
        <f t="shared" si="2"/>
        <v>5</v>
      </c>
      <c r="G23" s="113">
        <f t="shared" si="2"/>
        <v>6</v>
      </c>
      <c r="H23" s="146">
        <f t="shared" si="2"/>
        <v>3</v>
      </c>
      <c r="I23" s="113">
        <f t="shared" si="2"/>
        <v>9</v>
      </c>
      <c r="J23" s="113">
        <f t="shared" si="2"/>
        <v>0</v>
      </c>
      <c r="K23" s="113">
        <f t="shared" si="2"/>
        <v>13</v>
      </c>
      <c r="L23" s="113">
        <f t="shared" si="2"/>
        <v>4</v>
      </c>
      <c r="M23" s="32">
        <f>SUM(M13:M20)</f>
        <v>30</v>
      </c>
      <c r="N23" s="33">
        <f>SUM(N18:N22)</f>
        <v>30</v>
      </c>
      <c r="O23" s="146" t="s">
        <v>72</v>
      </c>
      <c r="P23" s="104"/>
      <c r="Q23" s="168">
        <f>SUM(Q13:Q22)</f>
        <v>294</v>
      </c>
      <c r="R23" s="113">
        <f>(SUM(R13:R22))</f>
        <v>434</v>
      </c>
      <c r="S23" s="146">
        <f>(SUM(S13:S22))</f>
        <v>728</v>
      </c>
      <c r="T23" s="113">
        <f>(SUM(T13:T22))</f>
        <v>652</v>
      </c>
      <c r="U23" s="104">
        <f>(SUM(U13:U22))</f>
        <v>1380</v>
      </c>
      <c r="V23" s="93"/>
    </row>
    <row r="24" spans="1:29" s="16" customFormat="1" ht="15.75" customHeight="1">
      <c r="A24" s="108"/>
      <c r="B24" s="109"/>
      <c r="C24" s="109"/>
      <c r="D24" s="151"/>
      <c r="E24" s="114"/>
      <c r="F24" s="114"/>
      <c r="G24" s="114"/>
      <c r="H24" s="147"/>
      <c r="I24" s="114"/>
      <c r="J24" s="114"/>
      <c r="K24" s="114"/>
      <c r="L24" s="114"/>
      <c r="M24" s="105">
        <f>SUM(M13:N22)</f>
        <v>60</v>
      </c>
      <c r="N24" s="147"/>
      <c r="O24" s="147"/>
      <c r="P24" s="105"/>
      <c r="Q24" s="105"/>
      <c r="R24" s="114"/>
      <c r="S24" s="147"/>
      <c r="T24" s="114"/>
      <c r="U24" s="105"/>
      <c r="V24" s="94"/>
      <c r="W24" s="98">
        <f>S21+S52+S53+S55+S57</f>
        <v>378</v>
      </c>
      <c r="X24" s="16" t="s">
        <v>106</v>
      </c>
      <c r="AB24" s="16">
        <f>W24*100/C73</f>
        <v>36</v>
      </c>
      <c r="AC24" s="16" t="s">
        <v>108</v>
      </c>
    </row>
    <row r="25" spans="1:29" s="16" customFormat="1" ht="15.75" customHeight="1">
      <c r="A25" s="45"/>
      <c r="B25" s="45"/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94"/>
      <c r="W25" s="98">
        <f>S13+S14+S15+S16+S17+S18+S19+S20+S54+S58</f>
        <v>672</v>
      </c>
      <c r="X25" s="16" t="s">
        <v>107</v>
      </c>
      <c r="AB25" s="16">
        <f>W25*100/C73</f>
        <v>64</v>
      </c>
      <c r="AC25" s="16" t="s">
        <v>109</v>
      </c>
    </row>
    <row r="26" spans="1:28" s="16" customFormat="1" ht="15.75" customHeight="1">
      <c r="A26" s="133" t="s">
        <v>16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94"/>
      <c r="AB26" s="16" t="s">
        <v>110</v>
      </c>
    </row>
    <row r="27" spans="1:22" s="16" customFormat="1" ht="15.75" customHeight="1">
      <c r="A27" s="69" t="s">
        <v>2</v>
      </c>
      <c r="B27" s="70" t="s">
        <v>15</v>
      </c>
      <c r="C27" s="68" t="s">
        <v>40</v>
      </c>
      <c r="D27" s="136" t="s">
        <v>39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8"/>
      <c r="V27" s="94"/>
    </row>
    <row r="28" spans="1:22" s="16" customFormat="1" ht="15.75" customHeight="1">
      <c r="A28" s="69" t="s">
        <v>6</v>
      </c>
      <c r="B28" s="70" t="s">
        <v>49</v>
      </c>
      <c r="C28" s="68" t="s">
        <v>41</v>
      </c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1"/>
      <c r="V28" s="94"/>
    </row>
    <row r="29" spans="1:23" s="16" customFormat="1" ht="18.75" customHeight="1">
      <c r="A29" s="32">
        <v>8</v>
      </c>
      <c r="B29" s="183" t="s">
        <v>53</v>
      </c>
      <c r="C29" s="183" t="s">
        <v>42</v>
      </c>
      <c r="D29" s="184" t="s">
        <v>123</v>
      </c>
      <c r="E29" s="185"/>
      <c r="F29" s="185"/>
      <c r="G29" s="185"/>
      <c r="H29" s="185"/>
      <c r="I29" s="185"/>
      <c r="J29" s="185"/>
      <c r="K29" s="185"/>
      <c r="L29" s="185"/>
      <c r="M29" s="186"/>
      <c r="N29" s="184" t="s">
        <v>124</v>
      </c>
      <c r="O29" s="185"/>
      <c r="P29" s="185"/>
      <c r="Q29" s="185"/>
      <c r="R29" s="185"/>
      <c r="S29" s="185"/>
      <c r="T29" s="185"/>
      <c r="U29" s="186"/>
      <c r="V29" s="93"/>
      <c r="W29" s="6"/>
    </row>
    <row r="30" spans="1:21" s="16" customFormat="1" ht="18" customHeight="1">
      <c r="A30" s="47"/>
      <c r="B30" s="47"/>
      <c r="C30" s="47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69"/>
      <c r="O30" s="169"/>
      <c r="P30" s="169"/>
      <c r="Q30" s="169"/>
      <c r="R30" s="169"/>
      <c r="S30" s="169"/>
      <c r="T30" s="169"/>
      <c r="U30" s="169"/>
    </row>
    <row r="31" spans="2:12" s="6" customFormat="1" ht="15" customHeight="1">
      <c r="B31" s="38" t="s">
        <v>71</v>
      </c>
      <c r="C31" s="80"/>
      <c r="D31" s="80"/>
      <c r="E31" s="38"/>
      <c r="F31" s="38"/>
      <c r="G31" s="38"/>
      <c r="H31" s="38"/>
      <c r="I31" s="38"/>
      <c r="J31" s="38"/>
      <c r="K31" s="38"/>
      <c r="L31" s="38"/>
    </row>
    <row r="32" spans="1:21" s="6" customFormat="1" ht="15" customHeight="1">
      <c r="A32" s="47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5"/>
      <c r="O32" s="35"/>
      <c r="P32" s="35"/>
      <c r="Q32" s="35"/>
      <c r="R32" s="35"/>
      <c r="S32" s="35"/>
      <c r="T32" s="35"/>
      <c r="U32" s="15"/>
    </row>
    <row r="33" spans="2:21" s="6" customFormat="1" ht="15" customHeight="1">
      <c r="B33" s="39" t="s">
        <v>111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15"/>
    </row>
    <row r="34" spans="2:21" s="6" customFormat="1" ht="15" customHeight="1">
      <c r="B34" s="39" t="s">
        <v>74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76"/>
      <c r="Q34" s="76"/>
      <c r="R34" s="76"/>
      <c r="S34" s="76"/>
      <c r="T34" s="76"/>
      <c r="U34" s="15"/>
    </row>
    <row r="35" spans="2:21" s="6" customFormat="1" ht="15" customHeight="1">
      <c r="B35" s="38" t="s">
        <v>75</v>
      </c>
      <c r="C35" s="38"/>
      <c r="D35" s="38"/>
      <c r="E35" s="38"/>
      <c r="F35" s="38"/>
      <c r="G35" s="38"/>
      <c r="H35" s="38"/>
      <c r="I35" s="38"/>
      <c r="J35" s="38"/>
      <c r="K35" s="38"/>
      <c r="T35" s="35"/>
      <c r="U35" s="15"/>
    </row>
    <row r="36" spans="1:21" s="6" customFormat="1" ht="15" customHeight="1">
      <c r="A36" s="38"/>
      <c r="B36" s="4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5"/>
      <c r="U36" s="15"/>
    </row>
    <row r="37" spans="1:21" s="6" customFormat="1" ht="15" customHeight="1">
      <c r="A37" s="7"/>
      <c r="B37" s="127" t="s">
        <v>17</v>
      </c>
      <c r="C37" s="127"/>
      <c r="D37" s="127"/>
      <c r="E37" s="127"/>
      <c r="F37" s="127"/>
      <c r="G37" s="4"/>
      <c r="H37" s="4"/>
      <c r="I37" s="127" t="s">
        <v>18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9"/>
    </row>
    <row r="38" spans="1:21" s="6" customFormat="1" ht="15" customHeight="1">
      <c r="A38" s="7"/>
      <c r="B38" s="125" t="s">
        <v>57</v>
      </c>
      <c r="C38" s="125"/>
      <c r="D38" s="125"/>
      <c r="E38" s="125"/>
      <c r="F38" s="125"/>
      <c r="G38" s="4"/>
      <c r="H38" s="4"/>
      <c r="I38" s="125" t="s">
        <v>56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9"/>
    </row>
    <row r="39" spans="1:21" s="6" customFormat="1" ht="15" customHeight="1">
      <c r="A39" s="7"/>
      <c r="B39" s="17"/>
      <c r="C39" s="17"/>
      <c r="D39" s="17"/>
      <c r="E39" s="17"/>
      <c r="F39" s="17"/>
      <c r="G39" s="4"/>
      <c r="H39" s="4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9"/>
    </row>
    <row r="40" spans="1:21" s="11" customFormat="1" ht="15" customHeight="1">
      <c r="A40" s="162" t="s">
        <v>0</v>
      </c>
      <c r="B40" s="162"/>
      <c r="C40" s="162"/>
      <c r="D40" s="162"/>
      <c r="E40" s="2"/>
      <c r="F40" s="164" t="s">
        <v>55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</row>
    <row r="41" spans="1:21" s="11" customFormat="1" ht="15" customHeight="1">
      <c r="A41" s="152" t="s">
        <v>19</v>
      </c>
      <c r="B41" s="152"/>
      <c r="C41" s="152"/>
      <c r="D41" s="152"/>
      <c r="E41" s="2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 s="11" customFormat="1" ht="15" customHeight="1">
      <c r="A42" s="152" t="s">
        <v>103</v>
      </c>
      <c r="B42" s="152"/>
      <c r="C42" s="152"/>
      <c r="D42" s="152"/>
      <c r="E42" s="20"/>
      <c r="F42" s="20"/>
      <c r="G42" s="2"/>
      <c r="H42" s="2"/>
      <c r="I42" s="2"/>
      <c r="J42" s="2"/>
      <c r="K42" s="2"/>
      <c r="L42" s="2"/>
      <c r="M42" s="2"/>
      <c r="N42" s="2"/>
      <c r="O42" s="2"/>
      <c r="P42" s="19"/>
      <c r="Q42" s="19"/>
      <c r="R42" s="19"/>
      <c r="S42" s="2"/>
      <c r="T42" s="2"/>
      <c r="U42" s="2"/>
    </row>
    <row r="43" spans="1:21" s="11" customFormat="1" ht="15" customHeight="1">
      <c r="A43" s="152" t="s">
        <v>112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2"/>
      <c r="M43" s="2"/>
      <c r="N43" s="2"/>
      <c r="O43" s="2"/>
      <c r="P43" s="19"/>
      <c r="Q43" s="19"/>
      <c r="R43" s="19"/>
      <c r="S43" s="2"/>
      <c r="T43" s="2"/>
      <c r="U43" s="2"/>
    </row>
    <row r="44" spans="1:21" s="11" customFormat="1" ht="15" customHeight="1">
      <c r="A44" s="20" t="s">
        <v>70</v>
      </c>
      <c r="B44" s="20"/>
      <c r="C44" s="19"/>
      <c r="D44" s="20"/>
      <c r="E44" s="20"/>
      <c r="F44" s="20"/>
      <c r="G44" s="20"/>
      <c r="H44" s="2"/>
      <c r="I44" s="2"/>
      <c r="J44" s="2"/>
      <c r="K44" s="2"/>
      <c r="L44" s="2"/>
      <c r="M44" s="2"/>
      <c r="N44" s="2"/>
      <c r="O44" s="2"/>
      <c r="P44" s="19"/>
      <c r="Q44" s="19"/>
      <c r="R44" s="19"/>
      <c r="S44" s="2"/>
      <c r="T44" s="2"/>
      <c r="U44" s="2"/>
    </row>
    <row r="45" spans="1:21" s="7" customFormat="1" ht="15" customHeight="1">
      <c r="A45" s="14"/>
      <c r="B45" s="14"/>
      <c r="C45" s="13"/>
      <c r="D45" s="14"/>
      <c r="E45" s="14"/>
      <c r="F45" s="14"/>
      <c r="G45" s="14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3"/>
      <c r="S45" s="12"/>
      <c r="T45" s="12"/>
      <c r="U45" s="12"/>
    </row>
    <row r="46" spans="1:21" s="11" customFormat="1" ht="15" customHeight="1">
      <c r="A46" s="165" t="s">
        <v>1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</row>
    <row r="47" spans="1:21" s="11" customFormat="1" ht="15" customHeight="1">
      <c r="A47" s="127" t="s">
        <v>68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</row>
    <row r="48" spans="1:21" s="7" customFormat="1" ht="1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11" customFormat="1" ht="15" customHeight="1">
      <c r="A49" s="157" t="s">
        <v>26</v>
      </c>
      <c r="B49" s="175" t="s">
        <v>31</v>
      </c>
      <c r="C49" s="110" t="s">
        <v>22</v>
      </c>
      <c r="D49" s="115" t="s">
        <v>23</v>
      </c>
      <c r="E49" s="136" t="s">
        <v>34</v>
      </c>
      <c r="F49" s="137"/>
      <c r="G49" s="137"/>
      <c r="H49" s="138"/>
      <c r="I49" s="137" t="s">
        <v>35</v>
      </c>
      <c r="J49" s="137"/>
      <c r="K49" s="137"/>
      <c r="L49" s="137"/>
      <c r="M49" s="157" t="s">
        <v>27</v>
      </c>
      <c r="N49" s="166"/>
      <c r="O49" s="137" t="s">
        <v>28</v>
      </c>
      <c r="P49" s="137"/>
      <c r="Q49" s="118" t="s">
        <v>24</v>
      </c>
      <c r="R49" s="119"/>
      <c r="S49" s="120"/>
      <c r="T49" s="154" t="s">
        <v>33</v>
      </c>
      <c r="U49" s="120" t="s">
        <v>25</v>
      </c>
    </row>
    <row r="50" spans="1:21" s="11" customFormat="1" ht="15" customHeight="1">
      <c r="A50" s="158"/>
      <c r="B50" s="176"/>
      <c r="C50" s="111"/>
      <c r="D50" s="116"/>
      <c r="E50" s="139"/>
      <c r="F50" s="140"/>
      <c r="G50" s="140"/>
      <c r="H50" s="141"/>
      <c r="I50" s="140"/>
      <c r="J50" s="140"/>
      <c r="K50" s="140"/>
      <c r="L50" s="140"/>
      <c r="M50" s="159"/>
      <c r="N50" s="167"/>
      <c r="O50" s="140"/>
      <c r="P50" s="140"/>
      <c r="Q50" s="121"/>
      <c r="R50" s="122"/>
      <c r="S50" s="123"/>
      <c r="T50" s="155"/>
      <c r="U50" s="153"/>
    </row>
    <row r="51" spans="1:21" s="11" customFormat="1" ht="15" customHeight="1">
      <c r="A51" s="159"/>
      <c r="B51" s="62" t="s">
        <v>7</v>
      </c>
      <c r="C51" s="112"/>
      <c r="D51" s="117"/>
      <c r="E51" s="62" t="s">
        <v>8</v>
      </c>
      <c r="F51" s="60" t="s">
        <v>9</v>
      </c>
      <c r="G51" s="60" t="s">
        <v>10</v>
      </c>
      <c r="H51" s="63" t="s">
        <v>11</v>
      </c>
      <c r="I51" s="61" t="s">
        <v>8</v>
      </c>
      <c r="J51" s="60" t="s">
        <v>9</v>
      </c>
      <c r="K51" s="60" t="s">
        <v>10</v>
      </c>
      <c r="L51" s="61" t="s">
        <v>11</v>
      </c>
      <c r="M51" s="60" t="s">
        <v>36</v>
      </c>
      <c r="N51" s="65" t="s">
        <v>37</v>
      </c>
      <c r="O51" s="63" t="s">
        <v>36</v>
      </c>
      <c r="P51" s="64" t="s">
        <v>37</v>
      </c>
      <c r="Q51" s="62" t="s">
        <v>12</v>
      </c>
      <c r="R51" s="60" t="s">
        <v>13</v>
      </c>
      <c r="S51" s="63" t="s">
        <v>14</v>
      </c>
      <c r="T51" s="156"/>
      <c r="U51" s="123"/>
    </row>
    <row r="52" spans="1:31" s="11" customFormat="1" ht="15" customHeight="1">
      <c r="A52" s="59">
        <v>11</v>
      </c>
      <c r="B52" s="92" t="s">
        <v>127</v>
      </c>
      <c r="C52" s="29" t="s">
        <v>105</v>
      </c>
      <c r="D52" s="22" t="s">
        <v>81</v>
      </c>
      <c r="E52" s="31">
        <v>3</v>
      </c>
      <c r="F52" s="31" t="s">
        <v>32</v>
      </c>
      <c r="G52" s="31">
        <v>1</v>
      </c>
      <c r="H52" s="31">
        <v>2</v>
      </c>
      <c r="I52" s="29" t="s">
        <v>32</v>
      </c>
      <c r="J52" s="31" t="s">
        <v>32</v>
      </c>
      <c r="K52" s="31" t="s">
        <v>32</v>
      </c>
      <c r="L52" s="37" t="s">
        <v>32</v>
      </c>
      <c r="M52" s="37">
        <v>5</v>
      </c>
      <c r="N52" s="31" t="s">
        <v>32</v>
      </c>
      <c r="O52" s="22" t="s">
        <v>47</v>
      </c>
      <c r="P52" s="37" t="s">
        <v>32</v>
      </c>
      <c r="Q52" s="57">
        <f>E52*14</f>
        <v>42</v>
      </c>
      <c r="R52" s="103">
        <v>42</v>
      </c>
      <c r="S52" s="57">
        <f>SUM(Q52:R52)</f>
        <v>84</v>
      </c>
      <c r="T52" s="31">
        <f aca="true" t="shared" si="3" ref="T52:T60">U52-S52</f>
        <v>31</v>
      </c>
      <c r="U52" s="29">
        <f>M52*23</f>
        <v>115</v>
      </c>
      <c r="V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 s="11" customFormat="1" ht="15" customHeight="1">
      <c r="A53" s="58">
        <f>A52+1</f>
        <v>12</v>
      </c>
      <c r="B53" s="51" t="s">
        <v>128</v>
      </c>
      <c r="C53" s="29" t="s">
        <v>93</v>
      </c>
      <c r="D53" s="23" t="s">
        <v>59</v>
      </c>
      <c r="E53" s="24">
        <v>2</v>
      </c>
      <c r="F53" s="24" t="s">
        <v>32</v>
      </c>
      <c r="G53" s="24">
        <v>2</v>
      </c>
      <c r="H53" s="24" t="s">
        <v>32</v>
      </c>
      <c r="I53" s="26" t="s">
        <v>32</v>
      </c>
      <c r="J53" s="24" t="s">
        <v>32</v>
      </c>
      <c r="K53" s="24" t="s">
        <v>32</v>
      </c>
      <c r="L53" s="34" t="s">
        <v>32</v>
      </c>
      <c r="M53" s="34">
        <v>6</v>
      </c>
      <c r="N53" s="24" t="s">
        <v>32</v>
      </c>
      <c r="O53" s="23" t="s">
        <v>47</v>
      </c>
      <c r="P53" s="34" t="s">
        <v>32</v>
      </c>
      <c r="Q53" s="57">
        <f>E53*14</f>
        <v>28</v>
      </c>
      <c r="R53" s="99">
        <v>28</v>
      </c>
      <c r="S53" s="57">
        <f aca="true" t="shared" si="4" ref="S53:S60">SUM(Q53:R53)</f>
        <v>56</v>
      </c>
      <c r="T53" s="24">
        <f t="shared" si="3"/>
        <v>82</v>
      </c>
      <c r="U53" s="29">
        <f>M53*23</f>
        <v>138</v>
      </c>
      <c r="V53" s="93"/>
      <c r="W53" s="93"/>
      <c r="X53" s="93"/>
      <c r="Y53" s="93"/>
      <c r="Z53" s="93"/>
      <c r="AA53" s="93"/>
      <c r="AB53" s="93"/>
      <c r="AC53" s="93"/>
      <c r="AD53" s="93"/>
      <c r="AE53" s="93"/>
    </row>
    <row r="54" spans="1:31" s="11" customFormat="1" ht="15" customHeight="1">
      <c r="A54" s="58">
        <f aca="true" t="shared" si="5" ref="A54:A60">A53+1</f>
        <v>13</v>
      </c>
      <c r="B54" s="91" t="s">
        <v>125</v>
      </c>
      <c r="C54" s="26" t="s">
        <v>101</v>
      </c>
      <c r="D54" s="23" t="s">
        <v>81</v>
      </c>
      <c r="E54" s="24">
        <v>2</v>
      </c>
      <c r="F54" s="24" t="s">
        <v>32</v>
      </c>
      <c r="G54" s="24">
        <v>2</v>
      </c>
      <c r="H54" s="24" t="s">
        <v>32</v>
      </c>
      <c r="I54" s="26" t="s">
        <v>32</v>
      </c>
      <c r="J54" s="24" t="s">
        <v>32</v>
      </c>
      <c r="K54" s="24" t="s">
        <v>32</v>
      </c>
      <c r="L54" s="34" t="s">
        <v>32</v>
      </c>
      <c r="M54" s="34">
        <v>7</v>
      </c>
      <c r="N54" s="24" t="s">
        <v>32</v>
      </c>
      <c r="O54" s="23" t="s">
        <v>47</v>
      </c>
      <c r="P54" s="34" t="s">
        <v>32</v>
      </c>
      <c r="Q54" s="27">
        <f>E54*14</f>
        <v>28</v>
      </c>
      <c r="R54" s="99">
        <v>28</v>
      </c>
      <c r="S54" s="27">
        <f t="shared" si="4"/>
        <v>56</v>
      </c>
      <c r="T54" s="24">
        <f t="shared" si="3"/>
        <v>105</v>
      </c>
      <c r="U54" s="29">
        <f>M54*23</f>
        <v>161</v>
      </c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s="11" customFormat="1" ht="15" customHeight="1">
      <c r="A55" s="58">
        <f t="shared" si="5"/>
        <v>14</v>
      </c>
      <c r="B55" s="95" t="s">
        <v>129</v>
      </c>
      <c r="C55" s="26" t="s">
        <v>102</v>
      </c>
      <c r="D55" s="23" t="s">
        <v>59</v>
      </c>
      <c r="E55" s="24">
        <v>3</v>
      </c>
      <c r="F55" s="24" t="s">
        <v>32</v>
      </c>
      <c r="G55" s="24">
        <v>2</v>
      </c>
      <c r="H55" s="24">
        <v>1</v>
      </c>
      <c r="I55" s="26" t="s">
        <v>32</v>
      </c>
      <c r="J55" s="24" t="s">
        <v>32</v>
      </c>
      <c r="K55" s="24" t="s">
        <v>32</v>
      </c>
      <c r="L55" s="34" t="s">
        <v>32</v>
      </c>
      <c r="M55" s="34">
        <v>7</v>
      </c>
      <c r="N55" s="24" t="s">
        <v>32</v>
      </c>
      <c r="O55" s="23" t="s">
        <v>47</v>
      </c>
      <c r="P55" s="34" t="s">
        <v>32</v>
      </c>
      <c r="Q55" s="27">
        <f>E55*14</f>
        <v>42</v>
      </c>
      <c r="R55" s="99">
        <v>42</v>
      </c>
      <c r="S55" s="27">
        <f>SUM(Q55:R55)</f>
        <v>84</v>
      </c>
      <c r="T55" s="24">
        <f>U55-S55</f>
        <v>77</v>
      </c>
      <c r="U55" s="29">
        <f>M55*23</f>
        <v>161</v>
      </c>
      <c r="V55" s="93"/>
      <c r="W55" s="93"/>
      <c r="X55" s="93"/>
      <c r="Y55" s="93"/>
      <c r="Z55" s="93"/>
      <c r="AA55" s="93"/>
      <c r="AB55" s="93"/>
      <c r="AC55" s="93"/>
      <c r="AD55" s="93"/>
      <c r="AE55" s="93"/>
    </row>
    <row r="56" spans="1:31" s="11" customFormat="1" ht="15" customHeight="1">
      <c r="A56" s="58">
        <f t="shared" si="5"/>
        <v>15</v>
      </c>
      <c r="B56" s="51" t="s">
        <v>131</v>
      </c>
      <c r="C56" s="26" t="s">
        <v>94</v>
      </c>
      <c r="D56" s="23" t="s">
        <v>59</v>
      </c>
      <c r="E56" s="24" t="s">
        <v>32</v>
      </c>
      <c r="F56" s="24" t="s">
        <v>32</v>
      </c>
      <c r="G56" s="24" t="s">
        <v>32</v>
      </c>
      <c r="H56" s="24">
        <v>6</v>
      </c>
      <c r="I56" s="26" t="s">
        <v>32</v>
      </c>
      <c r="J56" s="24" t="s">
        <v>32</v>
      </c>
      <c r="K56" s="24" t="s">
        <v>32</v>
      </c>
      <c r="L56" s="34" t="s">
        <v>32</v>
      </c>
      <c r="M56" s="34">
        <v>5</v>
      </c>
      <c r="N56" s="24" t="s">
        <v>32</v>
      </c>
      <c r="O56" s="23" t="s">
        <v>46</v>
      </c>
      <c r="P56" s="34" t="s">
        <v>32</v>
      </c>
      <c r="Q56" s="57" t="s">
        <v>32</v>
      </c>
      <c r="R56" s="27">
        <v>84</v>
      </c>
      <c r="S56" s="57">
        <f t="shared" si="4"/>
        <v>84</v>
      </c>
      <c r="T56" s="24">
        <f t="shared" si="3"/>
        <v>31</v>
      </c>
      <c r="U56" s="29">
        <f>M56*23</f>
        <v>115</v>
      </c>
      <c r="V56" s="93"/>
      <c r="W56" s="93"/>
      <c r="X56" s="93"/>
      <c r="Y56" s="93"/>
      <c r="Z56" s="93"/>
      <c r="AA56" s="93"/>
      <c r="AB56" s="93"/>
      <c r="AC56" s="93"/>
      <c r="AD56" s="93"/>
      <c r="AE56" s="93"/>
    </row>
    <row r="57" spans="1:31" s="11" customFormat="1" ht="15" customHeight="1">
      <c r="A57" s="58">
        <f t="shared" si="5"/>
        <v>16</v>
      </c>
      <c r="B57" s="51" t="s">
        <v>133</v>
      </c>
      <c r="C57" s="29" t="s">
        <v>99</v>
      </c>
      <c r="D57" s="22" t="s">
        <v>59</v>
      </c>
      <c r="E57" s="31" t="s">
        <v>32</v>
      </c>
      <c r="F57" s="31" t="s">
        <v>32</v>
      </c>
      <c r="G57" s="31" t="s">
        <v>32</v>
      </c>
      <c r="H57" s="31" t="s">
        <v>32</v>
      </c>
      <c r="I57" s="29">
        <v>3</v>
      </c>
      <c r="J57" s="31" t="s">
        <v>32</v>
      </c>
      <c r="K57" s="31">
        <v>1</v>
      </c>
      <c r="L57" s="37">
        <v>2</v>
      </c>
      <c r="M57" s="37" t="s">
        <v>32</v>
      </c>
      <c r="N57" s="31">
        <v>8</v>
      </c>
      <c r="O57" s="22" t="s">
        <v>32</v>
      </c>
      <c r="P57" s="37" t="s">
        <v>48</v>
      </c>
      <c r="Q57" s="66">
        <f>I57*14</f>
        <v>42</v>
      </c>
      <c r="R57" s="66">
        <v>42</v>
      </c>
      <c r="S57" s="67">
        <f t="shared" si="4"/>
        <v>84</v>
      </c>
      <c r="T57" s="66">
        <f t="shared" si="3"/>
        <v>100</v>
      </c>
      <c r="U57" s="24">
        <f>N57*23</f>
        <v>184</v>
      </c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1" s="18" customFormat="1" ht="16.5">
      <c r="A58" s="87">
        <f t="shared" si="5"/>
        <v>17</v>
      </c>
      <c r="B58" s="91" t="s">
        <v>126</v>
      </c>
      <c r="C58" s="90" t="s">
        <v>104</v>
      </c>
      <c r="D58" s="42" t="s">
        <v>59</v>
      </c>
      <c r="E58" s="43" t="s">
        <v>32</v>
      </c>
      <c r="F58" s="43" t="s">
        <v>32</v>
      </c>
      <c r="G58" s="43" t="s">
        <v>32</v>
      </c>
      <c r="H58" s="43" t="s">
        <v>32</v>
      </c>
      <c r="I58" s="44">
        <v>2</v>
      </c>
      <c r="J58" s="43" t="s">
        <v>32</v>
      </c>
      <c r="K58" s="43">
        <v>2</v>
      </c>
      <c r="L58" s="55" t="s">
        <v>32</v>
      </c>
      <c r="M58" s="56" t="s">
        <v>32</v>
      </c>
      <c r="N58" s="43">
        <v>6</v>
      </c>
      <c r="O58" s="42" t="s">
        <v>32</v>
      </c>
      <c r="P58" s="56" t="s">
        <v>48</v>
      </c>
      <c r="Q58" s="41">
        <f>I58*14</f>
        <v>28</v>
      </c>
      <c r="R58" s="41">
        <v>28</v>
      </c>
      <c r="S58" s="43">
        <f t="shared" si="4"/>
        <v>56</v>
      </c>
      <c r="T58" s="41">
        <f t="shared" si="3"/>
        <v>82</v>
      </c>
      <c r="U58" s="24">
        <f>N58*23</f>
        <v>138</v>
      </c>
      <c r="V58" s="96"/>
      <c r="W58" s="93"/>
      <c r="X58" s="96"/>
      <c r="Y58" s="96"/>
      <c r="Z58" s="96"/>
      <c r="AA58" s="96"/>
      <c r="AB58" s="96"/>
      <c r="AC58" s="96"/>
      <c r="AD58" s="96"/>
      <c r="AE58" s="96"/>
    </row>
    <row r="59" spans="1:31" s="11" customFormat="1" ht="15" customHeight="1">
      <c r="A59" s="58">
        <f t="shared" si="5"/>
        <v>18</v>
      </c>
      <c r="B59" s="51" t="s">
        <v>130</v>
      </c>
      <c r="C59" s="26" t="s">
        <v>95</v>
      </c>
      <c r="D59" s="23" t="s">
        <v>59</v>
      </c>
      <c r="E59" s="24" t="s">
        <v>32</v>
      </c>
      <c r="F59" s="24" t="s">
        <v>32</v>
      </c>
      <c r="G59" s="24" t="s">
        <v>32</v>
      </c>
      <c r="H59" s="24" t="s">
        <v>32</v>
      </c>
      <c r="I59" s="26" t="s">
        <v>32</v>
      </c>
      <c r="J59" s="24" t="s">
        <v>32</v>
      </c>
      <c r="K59" s="24" t="s">
        <v>32</v>
      </c>
      <c r="L59" s="34">
        <v>6</v>
      </c>
      <c r="M59" s="34" t="s">
        <v>32</v>
      </c>
      <c r="N59" s="24">
        <v>6</v>
      </c>
      <c r="O59" s="23" t="s">
        <v>32</v>
      </c>
      <c r="P59" s="34" t="s">
        <v>54</v>
      </c>
      <c r="Q59" s="57" t="s">
        <v>32</v>
      </c>
      <c r="R59" s="27">
        <v>84</v>
      </c>
      <c r="S59" s="57">
        <f>SUM(Q59:R59)</f>
        <v>84</v>
      </c>
      <c r="T59" s="24">
        <f>U59-S59</f>
        <v>54</v>
      </c>
      <c r="U59" s="24">
        <f>N59*23</f>
        <v>138</v>
      </c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 s="11" customFormat="1" ht="15" customHeight="1">
      <c r="A60" s="58">
        <f t="shared" si="5"/>
        <v>19</v>
      </c>
      <c r="B60" s="51" t="s">
        <v>132</v>
      </c>
      <c r="C60" s="26" t="s">
        <v>96</v>
      </c>
      <c r="D60" s="23" t="s">
        <v>59</v>
      </c>
      <c r="E60" s="24" t="s">
        <v>32</v>
      </c>
      <c r="F60" s="24" t="s">
        <v>32</v>
      </c>
      <c r="G60" s="24" t="s">
        <v>32</v>
      </c>
      <c r="H60" s="24" t="s">
        <v>32</v>
      </c>
      <c r="I60" s="29" t="s">
        <v>32</v>
      </c>
      <c r="J60" s="31" t="s">
        <v>32</v>
      </c>
      <c r="K60" s="31" t="s">
        <v>32</v>
      </c>
      <c r="L60" s="37">
        <v>10</v>
      </c>
      <c r="M60" s="37" t="s">
        <v>32</v>
      </c>
      <c r="N60" s="31">
        <v>10</v>
      </c>
      <c r="O60" s="22" t="s">
        <v>32</v>
      </c>
      <c r="P60" s="34" t="s">
        <v>69</v>
      </c>
      <c r="Q60" s="24" t="s">
        <v>32</v>
      </c>
      <c r="R60" s="31">
        <f>L60*14</f>
        <v>140</v>
      </c>
      <c r="S60" s="27">
        <f t="shared" si="4"/>
        <v>140</v>
      </c>
      <c r="T60" s="24">
        <f t="shared" si="3"/>
        <v>90</v>
      </c>
      <c r="U60" s="24">
        <f>N60*23</f>
        <v>230</v>
      </c>
      <c r="V60" s="93"/>
      <c r="W60" s="93"/>
      <c r="X60" s="93"/>
      <c r="Y60" s="93"/>
      <c r="Z60" s="93"/>
      <c r="AA60" s="93"/>
      <c r="AB60" s="93"/>
      <c r="AC60" s="93"/>
      <c r="AD60" s="93"/>
      <c r="AE60" s="93"/>
    </row>
    <row r="61" spans="1:31" s="11" customFormat="1" ht="15" customHeight="1">
      <c r="A61" s="106" t="s">
        <v>20</v>
      </c>
      <c r="B61" s="107"/>
      <c r="C61" s="107"/>
      <c r="D61" s="107"/>
      <c r="E61" s="113">
        <f aca="true" t="shared" si="6" ref="E61:L61">SUM(E52:E60)</f>
        <v>10</v>
      </c>
      <c r="F61" s="113">
        <f t="shared" si="6"/>
        <v>0</v>
      </c>
      <c r="G61" s="113">
        <f t="shared" si="6"/>
        <v>7</v>
      </c>
      <c r="H61" s="113">
        <f t="shared" si="6"/>
        <v>9</v>
      </c>
      <c r="I61" s="104">
        <f t="shared" si="6"/>
        <v>5</v>
      </c>
      <c r="J61" s="113">
        <f t="shared" si="6"/>
        <v>0</v>
      </c>
      <c r="K61" s="113">
        <f t="shared" si="6"/>
        <v>3</v>
      </c>
      <c r="L61" s="146">
        <f t="shared" si="6"/>
        <v>18</v>
      </c>
      <c r="M61" s="32">
        <f>SUM(M52:M58)</f>
        <v>30</v>
      </c>
      <c r="N61" s="33">
        <f>SUM(N57:N60)</f>
        <v>30</v>
      </c>
      <c r="O61" s="143" t="s">
        <v>79</v>
      </c>
      <c r="P61" s="143"/>
      <c r="Q61" s="113">
        <f>SUM(Q52:Q60)</f>
        <v>210</v>
      </c>
      <c r="R61" s="142">
        <f>(SUM(R52:R60))</f>
        <v>518</v>
      </c>
      <c r="S61" s="113">
        <f>(SUM(S52:S60))</f>
        <v>728</v>
      </c>
      <c r="T61" s="113">
        <f>(SUM(T52:T60))</f>
        <v>652</v>
      </c>
      <c r="U61" s="104">
        <f>(SUM(U52:U60))</f>
        <v>1380</v>
      </c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1:31" s="11" customFormat="1" ht="15" customHeight="1">
      <c r="A62" s="108"/>
      <c r="B62" s="109"/>
      <c r="C62" s="109"/>
      <c r="D62" s="109"/>
      <c r="E62" s="114"/>
      <c r="F62" s="114"/>
      <c r="G62" s="114"/>
      <c r="H62" s="114"/>
      <c r="I62" s="105"/>
      <c r="J62" s="114"/>
      <c r="K62" s="114"/>
      <c r="L62" s="147"/>
      <c r="M62" s="114">
        <v>60</v>
      </c>
      <c r="N62" s="114"/>
      <c r="O62" s="144"/>
      <c r="P62" s="144"/>
      <c r="Q62" s="114"/>
      <c r="R62" s="114"/>
      <c r="S62" s="114"/>
      <c r="T62" s="114"/>
      <c r="U62" s="105"/>
      <c r="V62" s="93"/>
      <c r="W62" s="93"/>
      <c r="X62" s="93"/>
      <c r="Y62" s="93"/>
      <c r="Z62" s="93"/>
      <c r="AA62" s="93"/>
      <c r="AB62" s="93"/>
      <c r="AC62" s="93"/>
      <c r="AD62" s="93"/>
      <c r="AE62" s="93"/>
    </row>
    <row r="63" spans="1:31" s="11" customFormat="1" ht="15" customHeight="1">
      <c r="A63" s="45"/>
      <c r="B63" s="174" t="s">
        <v>65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46"/>
      <c r="V63" s="93"/>
      <c r="W63" s="93"/>
      <c r="X63" s="93"/>
      <c r="Y63" s="93"/>
      <c r="Z63" s="93"/>
      <c r="AA63" s="93"/>
      <c r="AB63" s="93"/>
      <c r="AC63" s="93"/>
      <c r="AD63" s="93"/>
      <c r="AE63" s="93"/>
    </row>
    <row r="64" spans="1:31" s="11" customFormat="1" ht="15" customHeight="1">
      <c r="A64" s="45"/>
      <c r="B64" s="45"/>
      <c r="C64" s="45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93"/>
      <c r="W64" s="93"/>
      <c r="X64" s="93"/>
      <c r="Y64" s="93"/>
      <c r="Z64" s="93"/>
      <c r="AA64" s="93"/>
      <c r="AB64" s="93"/>
      <c r="AC64" s="93"/>
      <c r="AD64" s="93"/>
      <c r="AE64" s="93"/>
    </row>
    <row r="65" spans="1:31" s="11" customFormat="1" ht="15" customHeight="1">
      <c r="A65" s="133" t="s">
        <v>16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5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 s="11" customFormat="1" ht="15" customHeight="1">
      <c r="A66" s="69" t="s">
        <v>2</v>
      </c>
      <c r="B66" s="70" t="s">
        <v>15</v>
      </c>
      <c r="C66" s="68" t="s">
        <v>40</v>
      </c>
      <c r="D66" s="136" t="s">
        <v>39</v>
      </c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8"/>
      <c r="V66" s="93"/>
      <c r="W66" s="93"/>
      <c r="X66" s="93"/>
      <c r="Y66" s="93"/>
      <c r="Z66" s="93"/>
      <c r="AA66" s="93"/>
      <c r="AB66" s="93"/>
      <c r="AC66" s="93"/>
      <c r="AD66" s="93"/>
      <c r="AE66" s="93"/>
    </row>
    <row r="67" spans="1:38" s="11" customFormat="1" ht="15" customHeight="1">
      <c r="A67" s="62" t="s">
        <v>6</v>
      </c>
      <c r="B67" s="60" t="s">
        <v>49</v>
      </c>
      <c r="C67" s="50" t="s">
        <v>41</v>
      </c>
      <c r="D67" s="139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1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32"/>
      <c r="AG67" s="132"/>
      <c r="AH67" s="132"/>
      <c r="AI67" s="132"/>
      <c r="AJ67" s="132"/>
      <c r="AK67" s="132"/>
      <c r="AL67" s="132"/>
    </row>
    <row r="68" spans="1:38" s="11" customFormat="1" ht="15" customHeight="1">
      <c r="A68" s="62">
        <v>13</v>
      </c>
      <c r="B68" s="187" t="s">
        <v>100</v>
      </c>
      <c r="C68" s="188" t="s">
        <v>43</v>
      </c>
      <c r="D68" s="189" t="s">
        <v>134</v>
      </c>
      <c r="E68" s="190"/>
      <c r="F68" s="190"/>
      <c r="G68" s="190"/>
      <c r="H68" s="190"/>
      <c r="I68" s="190"/>
      <c r="J68" s="190"/>
      <c r="K68" s="190"/>
      <c r="L68" s="190"/>
      <c r="M68" s="191"/>
      <c r="N68" s="195" t="s">
        <v>136</v>
      </c>
      <c r="O68" s="195"/>
      <c r="P68" s="195"/>
      <c r="Q68" s="195"/>
      <c r="R68" s="195"/>
      <c r="S68" s="195"/>
      <c r="T68" s="195"/>
      <c r="U68" s="196"/>
      <c r="V68" s="93"/>
      <c r="W68" s="93"/>
      <c r="X68" s="97"/>
      <c r="Y68" s="97"/>
      <c r="Z68" s="97"/>
      <c r="AA68" s="97"/>
      <c r="AB68" s="97"/>
      <c r="AC68" s="97"/>
      <c r="AD68" s="97"/>
      <c r="AE68" s="97"/>
      <c r="AF68" s="71"/>
      <c r="AG68" s="71"/>
      <c r="AH68" s="71"/>
      <c r="AI68" s="71"/>
      <c r="AJ68" s="71"/>
      <c r="AK68" s="71"/>
      <c r="AL68" s="71"/>
    </row>
    <row r="69" spans="1:38" s="11" customFormat="1" ht="17.25" customHeight="1">
      <c r="A69" s="82">
        <v>17</v>
      </c>
      <c r="B69" s="183" t="s">
        <v>38</v>
      </c>
      <c r="C69" s="183" t="s">
        <v>43</v>
      </c>
      <c r="D69" s="192" t="s">
        <v>135</v>
      </c>
      <c r="E69" s="193"/>
      <c r="F69" s="193"/>
      <c r="G69" s="193"/>
      <c r="H69" s="193"/>
      <c r="I69" s="193"/>
      <c r="J69" s="193"/>
      <c r="K69" s="193"/>
      <c r="L69" s="193"/>
      <c r="M69" s="194"/>
      <c r="N69" s="192" t="s">
        <v>137</v>
      </c>
      <c r="O69" s="193"/>
      <c r="P69" s="193"/>
      <c r="Q69" s="193"/>
      <c r="R69" s="193"/>
      <c r="S69" s="193"/>
      <c r="T69" s="193"/>
      <c r="U69" s="194"/>
      <c r="V69" s="96"/>
      <c r="W69" s="93"/>
      <c r="X69" s="97"/>
      <c r="Y69" s="97"/>
      <c r="Z69" s="97"/>
      <c r="AA69" s="97"/>
      <c r="AB69" s="97"/>
      <c r="AC69" s="97"/>
      <c r="AD69" s="97"/>
      <c r="AE69" s="97"/>
      <c r="AF69" s="71"/>
      <c r="AG69" s="71"/>
      <c r="AH69" s="71"/>
      <c r="AI69" s="71"/>
      <c r="AJ69" s="71"/>
      <c r="AK69" s="71"/>
      <c r="AL69" s="71"/>
    </row>
    <row r="70" spans="1:21" s="7" customFormat="1" ht="13.5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35"/>
      <c r="U70" s="9"/>
    </row>
    <row r="71" spans="1:21" s="11" customFormat="1" ht="15" customHeight="1">
      <c r="A71" s="72"/>
      <c r="B71" s="75" t="s">
        <v>64</v>
      </c>
      <c r="C71" s="77">
        <f>S23+S61</f>
        <v>1456</v>
      </c>
      <c r="D71" s="129" t="s">
        <v>82</v>
      </c>
      <c r="E71" s="129"/>
      <c r="F71" s="129"/>
      <c r="G71" s="129"/>
      <c r="H71" s="129"/>
      <c r="I71" s="129"/>
      <c r="J71" s="129"/>
      <c r="K71" s="129"/>
      <c r="L71" s="129"/>
      <c r="M71" s="129"/>
      <c r="N71" s="79" t="s">
        <v>80</v>
      </c>
      <c r="O71" s="72"/>
      <c r="P71" s="172">
        <f>14/19</f>
        <v>0.7368421052631579</v>
      </c>
      <c r="Q71" s="172"/>
      <c r="R71" s="72"/>
      <c r="S71" s="72"/>
      <c r="T71" s="35"/>
      <c r="U71" s="9"/>
    </row>
    <row r="72" spans="1:21" s="11" customFormat="1" ht="15" customHeight="1">
      <c r="A72" s="72"/>
      <c r="B72" s="75" t="s">
        <v>83</v>
      </c>
      <c r="C72" s="77">
        <f>S56+S59</f>
        <v>168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35"/>
      <c r="U72" s="9"/>
    </row>
    <row r="73" spans="1:21" s="11" customFormat="1" ht="15" customHeight="1">
      <c r="A73" s="72"/>
      <c r="B73" s="75" t="s">
        <v>61</v>
      </c>
      <c r="C73" s="77">
        <f>S13+S14+S15+S16+S17+S18+S19+S20+S21+S52+S53+S54+S55+S57+S58</f>
        <v>1050</v>
      </c>
      <c r="D73" s="129" t="s">
        <v>62</v>
      </c>
      <c r="E73" s="129"/>
      <c r="F73" s="124" t="s">
        <v>76</v>
      </c>
      <c r="G73" s="124"/>
      <c r="H73" s="124"/>
      <c r="I73" s="131">
        <f>S14+S15+S16+S18+S19+S52+S54</f>
        <v>532</v>
      </c>
      <c r="J73" s="131"/>
      <c r="K73" s="173">
        <f>I73/C73</f>
        <v>0.5066666666666667</v>
      </c>
      <c r="L73" s="173"/>
      <c r="M73" s="124" t="s">
        <v>77</v>
      </c>
      <c r="N73" s="124"/>
      <c r="O73" s="85">
        <f>S13+S20+S21+S53+S55+S57+S58</f>
        <v>476</v>
      </c>
      <c r="P73" s="128">
        <f>O73/C73</f>
        <v>0.4533333333333333</v>
      </c>
      <c r="Q73" s="128"/>
      <c r="R73" s="171" t="s">
        <v>78</v>
      </c>
      <c r="S73" s="171"/>
      <c r="T73" s="86">
        <f>S17</f>
        <v>42</v>
      </c>
      <c r="U73" s="88">
        <f>T73/C73</f>
        <v>0.04</v>
      </c>
    </row>
    <row r="74" spans="1:21" s="11" customFormat="1" ht="15" customHeight="1">
      <c r="A74" s="38"/>
      <c r="B74" s="75" t="s">
        <v>63</v>
      </c>
      <c r="C74" s="77">
        <f>Q23+Q61</f>
        <v>504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5"/>
      <c r="U74" s="9"/>
    </row>
    <row r="75" spans="1:24" s="11" customFormat="1" ht="15" customHeight="1">
      <c r="A75" s="38"/>
      <c r="B75" s="75" t="s">
        <v>84</v>
      </c>
      <c r="C75" s="77">
        <f>R23+R61-R22-S56-S59-S60</f>
        <v>546</v>
      </c>
      <c r="D75" s="129" t="s">
        <v>73</v>
      </c>
      <c r="E75" s="130"/>
      <c r="F75" s="130"/>
      <c r="G75" s="130"/>
      <c r="H75" s="130"/>
      <c r="I75" s="130"/>
      <c r="J75" s="130"/>
      <c r="K75" s="130"/>
      <c r="L75" s="130"/>
      <c r="M75" s="81">
        <f>C75/C74</f>
        <v>1.0833333333333333</v>
      </c>
      <c r="N75" s="39"/>
      <c r="O75" s="39"/>
      <c r="P75" s="39"/>
      <c r="Q75" s="39"/>
      <c r="R75" s="39"/>
      <c r="S75" s="39"/>
      <c r="T75" s="35"/>
      <c r="U75" s="9"/>
      <c r="V75" s="124"/>
      <c r="W75" s="124"/>
      <c r="X75" s="72"/>
    </row>
    <row r="76" spans="1:24" s="11" customFormat="1" ht="15" customHeight="1">
      <c r="A76" s="38"/>
      <c r="B76" s="40" t="s">
        <v>60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6"/>
      <c r="U76" s="36"/>
      <c r="V76" s="78"/>
      <c r="W76" s="78"/>
      <c r="X76" s="72"/>
    </row>
    <row r="77" spans="1:21" ht="13.5" customHeight="1">
      <c r="A77" s="7"/>
      <c r="B77" s="10" t="s">
        <v>17</v>
      </c>
      <c r="C77" s="10"/>
      <c r="D77" s="10"/>
      <c r="E77" s="10"/>
      <c r="F77" s="10"/>
      <c r="G77" s="4"/>
      <c r="H77" s="127" t="s">
        <v>18</v>
      </c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9"/>
    </row>
    <row r="78" spans="1:21" ht="15" customHeight="1">
      <c r="A78" s="7"/>
      <c r="B78" s="17" t="s">
        <v>57</v>
      </c>
      <c r="C78" s="17"/>
      <c r="D78" s="17"/>
      <c r="E78" s="17"/>
      <c r="F78" s="17"/>
      <c r="G78" s="4"/>
      <c r="H78" s="4"/>
      <c r="I78" s="125" t="s">
        <v>56</v>
      </c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9"/>
    </row>
    <row r="79" spans="1:21" ht="15" customHeight="1" thickBot="1">
      <c r="A79" s="9"/>
      <c r="B79" s="9"/>
      <c r="C79" s="8"/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8"/>
      <c r="Q79" s="8"/>
      <c r="R79" s="8"/>
      <c r="S79" s="9"/>
      <c r="T79" s="9"/>
      <c r="U79" s="9"/>
    </row>
    <row r="80" spans="1:24" ht="15.75" thickBot="1">
      <c r="A80" s="9"/>
      <c r="B80" s="74"/>
      <c r="U80" s="9"/>
      <c r="X80" s="49"/>
    </row>
    <row r="81" spans="1:21" ht="12.75">
      <c r="A81" s="9"/>
      <c r="U81" s="9"/>
    </row>
    <row r="82" spans="1:21" ht="12.75">
      <c r="A82" s="9"/>
      <c r="B82" s="9"/>
      <c r="C82" s="8"/>
      <c r="D82" s="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8"/>
      <c r="Q82" s="8"/>
      <c r="R82" s="8"/>
      <c r="S82" s="9"/>
      <c r="T82" s="9"/>
      <c r="U82" s="9"/>
    </row>
    <row r="83" spans="1:21" ht="12.75">
      <c r="A83" s="9"/>
      <c r="B83" s="9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8"/>
      <c r="Q83" s="8"/>
      <c r="R83" s="8"/>
      <c r="S83" s="9"/>
      <c r="T83" s="9"/>
      <c r="U83" s="9"/>
    </row>
    <row r="84" spans="1:21" ht="12.75">
      <c r="A84" s="9"/>
      <c r="B84" s="9"/>
      <c r="C84" s="8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8"/>
      <c r="Q84" s="8"/>
      <c r="R84" s="8"/>
      <c r="S84" s="9"/>
      <c r="T84" s="9"/>
      <c r="U84" s="9"/>
    </row>
    <row r="85" spans="1:21" ht="12.75">
      <c r="A85" s="9"/>
      <c r="B85" s="9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8"/>
      <c r="Q85" s="8"/>
      <c r="R85" s="8"/>
      <c r="S85" s="9"/>
      <c r="T85" s="83"/>
      <c r="U85" s="9"/>
    </row>
    <row r="86" spans="1:21" ht="12.75">
      <c r="A86" s="9"/>
      <c r="B86" s="9"/>
      <c r="C86" s="8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8"/>
      <c r="Q86" s="8"/>
      <c r="R86" s="8"/>
      <c r="S86" s="9"/>
      <c r="T86" s="9"/>
      <c r="U86" s="9"/>
    </row>
    <row r="87" spans="1:21" ht="12.75">
      <c r="A87" s="9"/>
      <c r="B87" s="9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8"/>
      <c r="Q87" s="8"/>
      <c r="R87" s="8"/>
      <c r="S87" s="9"/>
      <c r="T87" s="9"/>
      <c r="U87" s="9"/>
    </row>
    <row r="88" spans="1:21" ht="12.75">
      <c r="A88" s="9"/>
      <c r="B88" s="9"/>
      <c r="C88" s="8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8"/>
      <c r="Q88" s="8"/>
      <c r="R88" s="8"/>
      <c r="S88" s="9"/>
      <c r="T88" s="9"/>
      <c r="U88" s="9"/>
    </row>
    <row r="89" spans="1:21" ht="12.75">
      <c r="A89" s="9"/>
      <c r="B89" s="9"/>
      <c r="C89" s="8"/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8"/>
      <c r="Q89" s="8"/>
      <c r="R89" s="8"/>
      <c r="S89" s="9"/>
      <c r="T89" s="9"/>
      <c r="U89" s="9"/>
    </row>
    <row r="90" spans="1:21" ht="12.75">
      <c r="A90" s="9"/>
      <c r="B90" s="9"/>
      <c r="C90" s="8"/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8"/>
      <c r="Q90" s="8"/>
      <c r="R90" s="8"/>
      <c r="S90" s="9"/>
      <c r="T90" s="9"/>
      <c r="U90" s="9"/>
    </row>
    <row r="91" spans="1:21" ht="12.75">
      <c r="A91" s="9"/>
      <c r="B91" s="9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8"/>
      <c r="Q91" s="8"/>
      <c r="R91" s="8"/>
      <c r="S91" s="9"/>
      <c r="T91" s="9"/>
      <c r="U91" s="9"/>
    </row>
    <row r="92" spans="1:21" ht="12.75">
      <c r="A92" s="9"/>
      <c r="B92" s="9"/>
      <c r="C92" s="8"/>
      <c r="D92" s="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8"/>
      <c r="Q92" s="8"/>
      <c r="R92" s="8"/>
      <c r="S92" s="9"/>
      <c r="T92" s="9"/>
      <c r="U92" s="9"/>
    </row>
    <row r="93" spans="1:21" ht="12.75">
      <c r="A93" s="9"/>
      <c r="B93" s="9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8"/>
      <c r="Q93" s="8"/>
      <c r="R93" s="8"/>
      <c r="S93" s="9"/>
      <c r="T93" s="9"/>
      <c r="U93" s="9"/>
    </row>
    <row r="94" spans="1:21" ht="12.75">
      <c r="A94" s="9"/>
      <c r="B94" s="9"/>
      <c r="C94" s="8"/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8"/>
      <c r="Q94" s="8"/>
      <c r="R94" s="8"/>
      <c r="S94" s="9"/>
      <c r="T94" s="9"/>
      <c r="U94" s="9"/>
    </row>
    <row r="95" spans="1:21" ht="12.75">
      <c r="A95" s="9"/>
      <c r="B95" s="9"/>
      <c r="C95" s="8"/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8"/>
      <c r="Q95" s="8"/>
      <c r="R95" s="8"/>
      <c r="S95" s="9"/>
      <c r="T95" s="9"/>
      <c r="U95" s="9"/>
    </row>
    <row r="96" spans="1:21" ht="12.75">
      <c r="A96" s="9"/>
      <c r="B96" s="9"/>
      <c r="C96" s="8"/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8"/>
      <c r="Q96" s="8"/>
      <c r="R96" s="8"/>
      <c r="S96" s="9"/>
      <c r="T96" s="9"/>
      <c r="U96" s="9"/>
    </row>
    <row r="97" spans="1:21" ht="12.75">
      <c r="A97" s="9"/>
      <c r="B97" s="9"/>
      <c r="C97" s="8"/>
      <c r="D97" s="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8"/>
      <c r="Q97" s="8"/>
      <c r="R97" s="8"/>
      <c r="S97" s="9"/>
      <c r="T97" s="9"/>
      <c r="U97" s="9"/>
    </row>
    <row r="98" spans="1:21" ht="12.75">
      <c r="A98" s="9"/>
      <c r="B98" s="9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8"/>
      <c r="Q98" s="8"/>
      <c r="R98" s="8"/>
      <c r="S98" s="9"/>
      <c r="T98" s="9"/>
      <c r="U98" s="9"/>
    </row>
    <row r="99" spans="1:21" ht="12.75">
      <c r="A99" s="9"/>
      <c r="B99" s="9"/>
      <c r="C99" s="8"/>
      <c r="D99" s="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8"/>
      <c r="Q99" s="8"/>
      <c r="R99" s="8"/>
      <c r="S99" s="9"/>
      <c r="T99" s="9"/>
      <c r="U99" s="9"/>
    </row>
    <row r="100" spans="1:21" ht="12.75">
      <c r="A100" s="9"/>
      <c r="B100" s="9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8"/>
      <c r="Q100" s="8"/>
      <c r="R100" s="8"/>
      <c r="S100" s="9"/>
      <c r="T100" s="9"/>
      <c r="U100" s="9"/>
    </row>
    <row r="101" spans="1:21" ht="12.75">
      <c r="A101" s="9"/>
      <c r="B101" s="9"/>
      <c r="C101" s="8"/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8"/>
      <c r="Q101" s="8"/>
      <c r="R101" s="8"/>
      <c r="S101" s="9"/>
      <c r="T101" s="9"/>
      <c r="U101" s="9"/>
    </row>
    <row r="102" spans="1:21" ht="12.75">
      <c r="A102" s="9"/>
      <c r="B102" s="9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8"/>
      <c r="Q102" s="8"/>
      <c r="R102" s="8"/>
      <c r="S102" s="9"/>
      <c r="T102" s="9"/>
      <c r="U102" s="9"/>
    </row>
    <row r="103" spans="1:21" ht="12.75">
      <c r="A103" s="9"/>
      <c r="B103" s="9"/>
      <c r="C103" s="8"/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8"/>
      <c r="Q103" s="8"/>
      <c r="R103" s="8"/>
      <c r="S103" s="9"/>
      <c r="T103" s="9"/>
      <c r="U103" s="9"/>
    </row>
    <row r="104" spans="1:21" ht="12.75">
      <c r="A104" s="9"/>
      <c r="B104" s="9"/>
      <c r="C104" s="8"/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8"/>
      <c r="Q104" s="8"/>
      <c r="R104" s="8"/>
      <c r="S104" s="9"/>
      <c r="T104" s="9"/>
      <c r="U104" s="9"/>
    </row>
    <row r="105" spans="1:21" ht="12.75">
      <c r="A105" s="9"/>
      <c r="B105" s="9"/>
      <c r="C105" s="8"/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8"/>
      <c r="Q105" s="8"/>
      <c r="R105" s="8"/>
      <c r="S105" s="9"/>
      <c r="T105" s="9"/>
      <c r="U105" s="9"/>
    </row>
    <row r="106" spans="1:21" ht="12.75">
      <c r="A106" s="9"/>
      <c r="B106" s="9"/>
      <c r="C106" s="8"/>
      <c r="D106" s="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8"/>
      <c r="Q106" s="8"/>
      <c r="R106" s="8"/>
      <c r="S106" s="9"/>
      <c r="T106" s="9"/>
      <c r="U106" s="9"/>
    </row>
    <row r="107" spans="1:21" ht="12.75">
      <c r="A107" s="9"/>
      <c r="B107" s="9"/>
      <c r="C107" s="8"/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8"/>
      <c r="Q107" s="8"/>
      <c r="R107" s="8"/>
      <c r="S107" s="9"/>
      <c r="T107" s="9"/>
      <c r="U107" s="9"/>
    </row>
    <row r="108" spans="1:21" ht="12.75">
      <c r="A108" s="9"/>
      <c r="B108" s="9"/>
      <c r="C108" s="8"/>
      <c r="D108" s="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8"/>
      <c r="Q108" s="8"/>
      <c r="R108" s="8"/>
      <c r="S108" s="9"/>
      <c r="T108" s="9"/>
      <c r="U108" s="9"/>
    </row>
    <row r="109" spans="1:21" ht="12.75">
      <c r="A109" s="9"/>
      <c r="B109" s="9"/>
      <c r="C109" s="8"/>
      <c r="D109" s="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8"/>
      <c r="Q109" s="8"/>
      <c r="R109" s="8"/>
      <c r="S109" s="9"/>
      <c r="T109" s="9"/>
      <c r="U109" s="9"/>
    </row>
    <row r="110" spans="1:21" ht="12.75">
      <c r="A110" s="9"/>
      <c r="B110" s="9"/>
      <c r="C110" s="8"/>
      <c r="D110" s="8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8"/>
      <c r="Q110" s="8"/>
      <c r="R110" s="8"/>
      <c r="S110" s="9"/>
      <c r="T110" s="9"/>
      <c r="U110" s="9"/>
    </row>
    <row r="111" spans="1:21" ht="12.75">
      <c r="A111" s="9"/>
      <c r="B111" s="9"/>
      <c r="C111" s="8"/>
      <c r="D111" s="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8"/>
      <c r="Q111" s="8"/>
      <c r="R111" s="8"/>
      <c r="S111" s="9"/>
      <c r="T111" s="9"/>
      <c r="U111" s="9"/>
    </row>
    <row r="112" spans="1:21" ht="12.75">
      <c r="A112" s="9"/>
      <c r="B112" s="9"/>
      <c r="C112" s="8"/>
      <c r="D112" s="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8"/>
      <c r="Q112" s="8"/>
      <c r="R112" s="8"/>
      <c r="S112" s="9"/>
      <c r="T112" s="9"/>
      <c r="U112" s="9"/>
    </row>
    <row r="113" spans="1:21" ht="12.75">
      <c r="A113" s="9"/>
      <c r="B113" s="9"/>
      <c r="C113" s="8"/>
      <c r="D113" s="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8"/>
      <c r="Q113" s="8"/>
      <c r="R113" s="8"/>
      <c r="S113" s="9"/>
      <c r="T113" s="9"/>
      <c r="U113" s="9"/>
    </row>
    <row r="114" spans="1:21" ht="12.75">
      <c r="A114" s="9"/>
      <c r="B114" s="9"/>
      <c r="C114" s="8"/>
      <c r="D114" s="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8"/>
      <c r="Q114" s="8"/>
      <c r="R114" s="8"/>
      <c r="S114" s="9"/>
      <c r="T114" s="9"/>
      <c r="U114" s="9"/>
    </row>
    <row r="115" spans="1:21" ht="12.75">
      <c r="A115" s="9"/>
      <c r="B115" s="9"/>
      <c r="C115" s="8"/>
      <c r="D115" s="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8"/>
      <c r="Q115" s="8"/>
      <c r="R115" s="8"/>
      <c r="S115" s="9"/>
      <c r="T115" s="9"/>
      <c r="U115" s="9"/>
    </row>
    <row r="116" spans="1:21" ht="12.75">
      <c r="A116" s="9"/>
      <c r="B116" s="9"/>
      <c r="C116" s="8"/>
      <c r="D116" s="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8"/>
      <c r="Q116" s="8"/>
      <c r="R116" s="8"/>
      <c r="S116" s="9"/>
      <c r="T116" s="9"/>
      <c r="U116" s="9"/>
    </row>
    <row r="117" spans="1:21" ht="12.75">
      <c r="A117" s="9"/>
      <c r="B117" s="9"/>
      <c r="C117" s="8"/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8"/>
      <c r="Q117" s="8"/>
      <c r="R117" s="8"/>
      <c r="S117" s="9"/>
      <c r="T117" s="9"/>
      <c r="U117" s="9"/>
    </row>
    <row r="118" spans="1:21" ht="12.75">
      <c r="A118" s="9"/>
      <c r="B118" s="9"/>
      <c r="C118" s="8"/>
      <c r="D118" s="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8"/>
      <c r="Q118" s="8"/>
      <c r="R118" s="8"/>
      <c r="S118" s="9"/>
      <c r="T118" s="9"/>
      <c r="U118" s="9"/>
    </row>
    <row r="119" spans="1:21" ht="12.75">
      <c r="A119" s="9"/>
      <c r="B119" s="9"/>
      <c r="C119" s="8"/>
      <c r="D119" s="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8"/>
      <c r="Q119" s="8"/>
      <c r="R119" s="8"/>
      <c r="S119" s="9"/>
      <c r="T119" s="9"/>
      <c r="U119" s="9"/>
    </row>
    <row r="120" spans="1:21" ht="12.75">
      <c r="A120" s="9"/>
      <c r="B120" s="9"/>
      <c r="C120" s="8"/>
      <c r="D120" s="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8"/>
      <c r="Q120" s="8"/>
      <c r="R120" s="8"/>
      <c r="S120" s="9"/>
      <c r="T120" s="9"/>
      <c r="U120" s="9"/>
    </row>
    <row r="121" spans="1:21" ht="12.75">
      <c r="A121" s="9"/>
      <c r="B121" s="9"/>
      <c r="C121" s="8"/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8"/>
      <c r="Q121" s="8"/>
      <c r="R121" s="8"/>
      <c r="S121" s="9"/>
      <c r="T121" s="9"/>
      <c r="U121" s="9"/>
    </row>
    <row r="122" spans="1:21" ht="12.75">
      <c r="A122" s="9"/>
      <c r="B122" s="9"/>
      <c r="C122" s="8"/>
      <c r="D122" s="8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8"/>
      <c r="Q122" s="8"/>
      <c r="R122" s="8"/>
      <c r="S122" s="9"/>
      <c r="T122" s="9"/>
      <c r="U122" s="9"/>
    </row>
    <row r="123" spans="1:21" ht="12.75">
      <c r="A123" s="9"/>
      <c r="B123" s="9"/>
      <c r="C123" s="8"/>
      <c r="D123" s="8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8"/>
      <c r="Q123" s="8"/>
      <c r="R123" s="8"/>
      <c r="S123" s="9"/>
      <c r="T123" s="9"/>
      <c r="U123" s="9"/>
    </row>
    <row r="124" spans="1:21" ht="12.75">
      <c r="A124" s="9"/>
      <c r="B124" s="9"/>
      <c r="C124" s="8"/>
      <c r="D124" s="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8"/>
      <c r="Q124" s="8"/>
      <c r="R124" s="8"/>
      <c r="S124" s="9"/>
      <c r="T124" s="9"/>
      <c r="U124" s="9"/>
    </row>
    <row r="125" spans="1:21" ht="12.75">
      <c r="A125" s="9"/>
      <c r="B125" s="9"/>
      <c r="C125" s="8"/>
      <c r="D125" s="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8"/>
      <c r="Q125" s="8"/>
      <c r="R125" s="8"/>
      <c r="S125" s="9"/>
      <c r="T125" s="9"/>
      <c r="U125" s="9"/>
    </row>
    <row r="126" spans="1:21" ht="12.75">
      <c r="A126" s="9"/>
      <c r="B126" s="9"/>
      <c r="C126" s="8"/>
      <c r="D126" s="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8"/>
      <c r="Q126" s="8"/>
      <c r="R126" s="8"/>
      <c r="S126" s="9"/>
      <c r="T126" s="9"/>
      <c r="U126" s="9"/>
    </row>
    <row r="127" spans="1:21" ht="12.75">
      <c r="A127" s="9"/>
      <c r="B127" s="9"/>
      <c r="C127" s="8"/>
      <c r="D127" s="8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8"/>
      <c r="Q127" s="8"/>
      <c r="R127" s="8"/>
      <c r="S127" s="9"/>
      <c r="T127" s="9"/>
      <c r="U127" s="9"/>
    </row>
    <row r="128" spans="1:21" ht="12.75">
      <c r="A128" s="9"/>
      <c r="B128" s="9"/>
      <c r="C128" s="8"/>
      <c r="D128" s="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8"/>
      <c r="Q128" s="8"/>
      <c r="R128" s="8"/>
      <c r="S128" s="9"/>
      <c r="T128" s="9"/>
      <c r="U128" s="9"/>
    </row>
    <row r="129" spans="1:21" ht="12.75">
      <c r="A129" s="9"/>
      <c r="B129" s="9"/>
      <c r="C129" s="8"/>
      <c r="D129" s="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8"/>
      <c r="Q129" s="8"/>
      <c r="R129" s="8"/>
      <c r="S129" s="9"/>
      <c r="T129" s="9"/>
      <c r="U129" s="9"/>
    </row>
    <row r="130" spans="1:21" ht="12.75">
      <c r="A130" s="9"/>
      <c r="B130" s="9"/>
      <c r="C130" s="8"/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8"/>
      <c r="Q130" s="8"/>
      <c r="R130" s="8"/>
      <c r="S130" s="9"/>
      <c r="T130" s="9"/>
      <c r="U130" s="9"/>
    </row>
    <row r="131" spans="1:21" ht="12.75">
      <c r="A131" s="9"/>
      <c r="B131" s="9"/>
      <c r="C131" s="8"/>
      <c r="D131" s="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8"/>
      <c r="Q131" s="8"/>
      <c r="R131" s="8"/>
      <c r="S131" s="9"/>
      <c r="T131" s="9"/>
      <c r="U131" s="9"/>
    </row>
    <row r="132" spans="1:21" ht="12.75">
      <c r="A132" s="9"/>
      <c r="B132" s="9"/>
      <c r="C132" s="8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8"/>
      <c r="Q132" s="8"/>
      <c r="R132" s="8"/>
      <c r="S132" s="9"/>
      <c r="T132" s="9"/>
      <c r="U132" s="9"/>
    </row>
    <row r="133" spans="1:21" ht="12.75">
      <c r="A133" s="9"/>
      <c r="B133" s="9"/>
      <c r="C133" s="8"/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8"/>
      <c r="Q133" s="8"/>
      <c r="R133" s="8"/>
      <c r="S133" s="9"/>
      <c r="T133" s="9"/>
      <c r="U133" s="9"/>
    </row>
    <row r="134" spans="1:21" ht="12.75">
      <c r="A134" s="9"/>
      <c r="B134" s="9"/>
      <c r="C134" s="8"/>
      <c r="D134" s="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8"/>
      <c r="Q134" s="8"/>
      <c r="R134" s="8"/>
      <c r="S134" s="9"/>
      <c r="T134" s="9"/>
      <c r="U134" s="9"/>
    </row>
    <row r="135" spans="1:21" ht="12.75">
      <c r="A135" s="9"/>
      <c r="B135" s="9"/>
      <c r="C135" s="8"/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8"/>
      <c r="Q135" s="8"/>
      <c r="R135" s="8"/>
      <c r="S135" s="9"/>
      <c r="T135" s="9"/>
      <c r="U135" s="9"/>
    </row>
    <row r="136" spans="1:21" ht="12.75">
      <c r="A136" s="9"/>
      <c r="B136" s="9"/>
      <c r="C136" s="8"/>
      <c r="D136" s="8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8"/>
      <c r="Q136" s="8"/>
      <c r="R136" s="8"/>
      <c r="S136" s="9"/>
      <c r="T136" s="9"/>
      <c r="U136" s="9"/>
    </row>
    <row r="137" spans="1:21" ht="12.75">
      <c r="A137" s="9"/>
      <c r="B137" s="9"/>
      <c r="C137" s="8"/>
      <c r="D137" s="8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8"/>
      <c r="Q137" s="8"/>
      <c r="R137" s="8"/>
      <c r="S137" s="9"/>
      <c r="T137" s="9"/>
      <c r="U137" s="9"/>
    </row>
    <row r="138" spans="1:21" ht="12.75">
      <c r="A138" s="9"/>
      <c r="B138" s="9"/>
      <c r="C138" s="8"/>
      <c r="D138" s="8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8"/>
      <c r="Q138" s="8"/>
      <c r="R138" s="8"/>
      <c r="S138" s="9"/>
      <c r="T138" s="9"/>
      <c r="U138" s="9"/>
    </row>
    <row r="139" spans="1:21" ht="12.75">
      <c r="A139" s="9"/>
      <c r="B139" s="9"/>
      <c r="C139" s="8"/>
      <c r="D139" s="8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8"/>
      <c r="Q139" s="8"/>
      <c r="R139" s="8"/>
      <c r="S139" s="9"/>
      <c r="T139" s="9"/>
      <c r="U139" s="9"/>
    </row>
    <row r="140" spans="1:21" ht="12.75">
      <c r="A140" s="9"/>
      <c r="B140" s="9"/>
      <c r="C140" s="8"/>
      <c r="D140" s="8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8"/>
      <c r="Q140" s="8"/>
      <c r="R140" s="8"/>
      <c r="S140" s="9"/>
      <c r="T140" s="9"/>
      <c r="U140" s="9"/>
    </row>
    <row r="141" spans="1:21" ht="12.75">
      <c r="A141" s="9"/>
      <c r="B141" s="9"/>
      <c r="C141" s="8"/>
      <c r="D141" s="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8"/>
      <c r="Q141" s="8"/>
      <c r="R141" s="8"/>
      <c r="S141" s="9"/>
      <c r="T141" s="9"/>
      <c r="U141" s="9"/>
    </row>
    <row r="142" spans="1:21" ht="12.75">
      <c r="A142" s="9"/>
      <c r="B142" s="9"/>
      <c r="C142" s="8"/>
      <c r="D142" s="8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8"/>
      <c r="Q142" s="8"/>
      <c r="R142" s="8"/>
      <c r="S142" s="9"/>
      <c r="T142" s="9"/>
      <c r="U142" s="9"/>
    </row>
    <row r="143" spans="1:21" ht="12.75">
      <c r="A143" s="9"/>
      <c r="B143" s="9"/>
      <c r="C143" s="8"/>
      <c r="D143" s="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8"/>
      <c r="Q143" s="8"/>
      <c r="R143" s="8"/>
      <c r="S143" s="9"/>
      <c r="T143" s="9"/>
      <c r="U143" s="9"/>
    </row>
    <row r="144" spans="1:21" ht="12.75">
      <c r="A144" s="9"/>
      <c r="B144" s="9"/>
      <c r="C144" s="8"/>
      <c r="D144" s="8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8"/>
      <c r="Q144" s="8"/>
      <c r="R144" s="8"/>
      <c r="S144" s="9"/>
      <c r="T144" s="9"/>
      <c r="U144" s="9"/>
    </row>
    <row r="145" spans="1:21" ht="12.75">
      <c r="A145" s="9"/>
      <c r="B145" s="9"/>
      <c r="C145" s="8"/>
      <c r="D145" s="8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8"/>
      <c r="Q145" s="8"/>
      <c r="R145" s="8"/>
      <c r="S145" s="9"/>
      <c r="T145" s="9"/>
      <c r="U145" s="9"/>
    </row>
    <row r="146" spans="1:21" ht="12.75">
      <c r="A146" s="9"/>
      <c r="B146" s="9"/>
      <c r="C146" s="8"/>
      <c r="D146" s="8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8"/>
      <c r="Q146" s="8"/>
      <c r="R146" s="8"/>
      <c r="S146" s="9"/>
      <c r="T146" s="9"/>
      <c r="U146" s="9"/>
    </row>
    <row r="147" spans="1:21" ht="12.75">
      <c r="A147" s="9"/>
      <c r="B147" s="9"/>
      <c r="C147" s="8"/>
      <c r="D147" s="8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8"/>
      <c r="Q147" s="8"/>
      <c r="R147" s="8"/>
      <c r="S147" s="9"/>
      <c r="T147" s="9"/>
      <c r="U147" s="9"/>
    </row>
    <row r="148" spans="1:21" ht="12.75">
      <c r="A148" s="9"/>
      <c r="B148" s="9"/>
      <c r="C148" s="8"/>
      <c r="D148" s="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8"/>
      <c r="Q148" s="8"/>
      <c r="R148" s="8"/>
      <c r="S148" s="9"/>
      <c r="T148" s="9"/>
      <c r="U148" s="9"/>
    </row>
    <row r="149" spans="1:21" ht="12.75">
      <c r="A149" s="9"/>
      <c r="B149" s="9"/>
      <c r="C149" s="8"/>
      <c r="D149" s="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8"/>
      <c r="Q149" s="8"/>
      <c r="R149" s="8"/>
      <c r="S149" s="9"/>
      <c r="T149" s="9"/>
      <c r="U149" s="9"/>
    </row>
    <row r="150" spans="1:21" ht="12.75">
      <c r="A150" s="9"/>
      <c r="B150" s="9"/>
      <c r="C150" s="8"/>
      <c r="D150" s="8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8"/>
      <c r="Q150" s="8"/>
      <c r="R150" s="8"/>
      <c r="S150" s="9"/>
      <c r="T150" s="9"/>
      <c r="U150" s="9"/>
    </row>
    <row r="151" spans="1:21" ht="12.75">
      <c r="A151" s="9"/>
      <c r="B151" s="9"/>
      <c r="C151" s="8"/>
      <c r="D151" s="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8"/>
      <c r="Q151" s="8"/>
      <c r="R151" s="8"/>
      <c r="S151" s="9"/>
      <c r="T151" s="9"/>
      <c r="U151" s="9"/>
    </row>
    <row r="152" spans="1:21" ht="12.75">
      <c r="A152" s="9"/>
      <c r="B152" s="9"/>
      <c r="C152" s="8"/>
      <c r="D152" s="8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8"/>
      <c r="Q152" s="8"/>
      <c r="R152" s="8"/>
      <c r="S152" s="9"/>
      <c r="T152" s="9"/>
      <c r="U152" s="9"/>
    </row>
    <row r="153" spans="1:21" ht="12.75">
      <c r="A153" s="9"/>
      <c r="B153" s="9"/>
      <c r="C153" s="8"/>
      <c r="D153" s="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8"/>
      <c r="Q153" s="8"/>
      <c r="R153" s="8"/>
      <c r="S153" s="9"/>
      <c r="T153" s="9"/>
      <c r="U153" s="9"/>
    </row>
    <row r="154" spans="1:21" ht="12.75">
      <c r="A154" s="9"/>
      <c r="B154" s="9"/>
      <c r="C154" s="8"/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8"/>
      <c r="Q154" s="8"/>
      <c r="R154" s="8"/>
      <c r="S154" s="9"/>
      <c r="T154" s="9"/>
      <c r="U154" s="9"/>
    </row>
    <row r="155" spans="1:21" ht="12.75">
      <c r="A155" s="9"/>
      <c r="B155" s="9"/>
      <c r="C155" s="8"/>
      <c r="D155" s="8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8"/>
      <c r="Q155" s="8"/>
      <c r="R155" s="8"/>
      <c r="S155" s="9"/>
      <c r="T155" s="9"/>
      <c r="U155" s="9"/>
    </row>
    <row r="156" spans="1:21" ht="12.75">
      <c r="A156" s="9"/>
      <c r="B156" s="9"/>
      <c r="C156" s="8"/>
      <c r="D156" s="8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8"/>
      <c r="Q156" s="8"/>
      <c r="R156" s="8"/>
      <c r="S156" s="9"/>
      <c r="T156" s="9"/>
      <c r="U156" s="9"/>
    </row>
    <row r="157" spans="1:21" ht="12.75">
      <c r="A157" s="9"/>
      <c r="B157" s="9"/>
      <c r="C157" s="8"/>
      <c r="D157" s="8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8"/>
      <c r="Q157" s="8"/>
      <c r="R157" s="8"/>
      <c r="S157" s="9"/>
      <c r="T157" s="9"/>
      <c r="U157" s="9"/>
    </row>
    <row r="158" spans="1:21" ht="12.75">
      <c r="A158" s="9"/>
      <c r="B158" s="9"/>
      <c r="C158" s="8"/>
      <c r="D158" s="8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8"/>
      <c r="Q158" s="8"/>
      <c r="R158" s="8"/>
      <c r="S158" s="9"/>
      <c r="T158" s="9"/>
      <c r="U158" s="9"/>
    </row>
    <row r="159" spans="1:21" ht="12.75">
      <c r="A159" s="9"/>
      <c r="B159" s="9"/>
      <c r="C159" s="8"/>
      <c r="D159" s="8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8"/>
      <c r="Q159" s="8"/>
      <c r="R159" s="8"/>
      <c r="S159" s="9"/>
      <c r="T159" s="9"/>
      <c r="U159" s="9"/>
    </row>
    <row r="160" spans="1:21" ht="12.75">
      <c r="A160" s="9"/>
      <c r="B160" s="9"/>
      <c r="C160" s="8"/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8"/>
      <c r="Q160" s="8"/>
      <c r="R160" s="8"/>
      <c r="S160" s="9"/>
      <c r="T160" s="9"/>
      <c r="U160" s="9"/>
    </row>
    <row r="161" spans="1:21" ht="12.75">
      <c r="A161" s="9"/>
      <c r="B161" s="9"/>
      <c r="C161" s="8"/>
      <c r="D161" s="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8"/>
      <c r="Q161" s="8"/>
      <c r="R161" s="8"/>
      <c r="S161" s="9"/>
      <c r="T161" s="9"/>
      <c r="U161" s="9"/>
    </row>
    <row r="162" spans="1:21" ht="12.75">
      <c r="A162" s="9"/>
      <c r="B162" s="9"/>
      <c r="C162" s="8"/>
      <c r="D162" s="8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8"/>
      <c r="Q162" s="8"/>
      <c r="R162" s="8"/>
      <c r="S162" s="9"/>
      <c r="T162" s="9"/>
      <c r="U162" s="9"/>
    </row>
    <row r="163" spans="1:21" ht="12.75">
      <c r="A163" s="9"/>
      <c r="B163" s="9"/>
      <c r="C163" s="8"/>
      <c r="D163" s="8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8"/>
      <c r="Q163" s="8"/>
      <c r="R163" s="8"/>
      <c r="S163" s="9"/>
      <c r="T163" s="9"/>
      <c r="U163" s="9"/>
    </row>
    <row r="164" spans="1:21" ht="12.75">
      <c r="A164" s="9"/>
      <c r="B164" s="9"/>
      <c r="C164" s="8"/>
      <c r="D164" s="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8"/>
      <c r="Q164" s="8"/>
      <c r="R164" s="8"/>
      <c r="S164" s="9"/>
      <c r="T164" s="9"/>
      <c r="U164" s="9"/>
    </row>
    <row r="165" spans="1:21" ht="12.75">
      <c r="A165" s="9"/>
      <c r="B165" s="9"/>
      <c r="C165" s="8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8"/>
      <c r="Q165" s="8"/>
      <c r="R165" s="8"/>
      <c r="S165" s="9"/>
      <c r="T165" s="9"/>
      <c r="U165" s="9"/>
    </row>
    <row r="166" spans="1:21" ht="12.75">
      <c r="A166" s="9"/>
      <c r="B166" s="9"/>
      <c r="C166" s="8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8"/>
      <c r="Q166" s="8"/>
      <c r="R166" s="8"/>
      <c r="S166" s="9"/>
      <c r="T166" s="9"/>
      <c r="U166" s="9"/>
    </row>
    <row r="167" spans="1:21" ht="12.75">
      <c r="A167" s="9"/>
      <c r="B167" s="9"/>
      <c r="C167" s="8"/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8"/>
      <c r="Q167" s="8"/>
      <c r="R167" s="8"/>
      <c r="S167" s="9"/>
      <c r="T167" s="9"/>
      <c r="U167" s="9"/>
    </row>
    <row r="168" spans="1:21" ht="12.75">
      <c r="A168" s="9"/>
      <c r="B168" s="9"/>
      <c r="C168" s="8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8"/>
      <c r="Q168" s="8"/>
      <c r="R168" s="8"/>
      <c r="S168" s="9"/>
      <c r="T168" s="9"/>
      <c r="U168" s="9"/>
    </row>
    <row r="169" spans="1:21" ht="12.75">
      <c r="A169" s="9"/>
      <c r="B169" s="9"/>
      <c r="C169" s="8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8"/>
      <c r="Q169" s="8"/>
      <c r="R169" s="8"/>
      <c r="S169" s="9"/>
      <c r="T169" s="9"/>
      <c r="U169" s="9"/>
    </row>
    <row r="170" spans="1:21" ht="12.75">
      <c r="A170" s="9"/>
      <c r="B170" s="9"/>
      <c r="C170" s="8"/>
      <c r="D170" s="8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8"/>
      <c r="Q170" s="8"/>
      <c r="R170" s="8"/>
      <c r="S170" s="9"/>
      <c r="T170" s="9"/>
      <c r="U170" s="9"/>
    </row>
    <row r="171" spans="1:21" ht="12.75">
      <c r="A171" s="9"/>
      <c r="B171" s="9"/>
      <c r="C171" s="8"/>
      <c r="D171" s="8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8"/>
      <c r="Q171" s="8"/>
      <c r="R171" s="8"/>
      <c r="S171" s="9"/>
      <c r="T171" s="9"/>
      <c r="U171" s="9"/>
    </row>
    <row r="172" spans="1:21" ht="12.75">
      <c r="A172" s="9"/>
      <c r="B172" s="9"/>
      <c r="C172" s="8"/>
      <c r="D172" s="8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8"/>
      <c r="Q172" s="8"/>
      <c r="R172" s="8"/>
      <c r="S172" s="9"/>
      <c r="T172" s="9"/>
      <c r="U172" s="9"/>
    </row>
    <row r="173" spans="1:21" ht="12.75">
      <c r="A173" s="9"/>
      <c r="B173" s="9"/>
      <c r="C173" s="8"/>
      <c r="D173" s="8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8"/>
      <c r="Q173" s="8"/>
      <c r="R173" s="8"/>
      <c r="S173" s="9"/>
      <c r="T173" s="9"/>
      <c r="U173" s="9"/>
    </row>
    <row r="174" spans="1:21" ht="12.75">
      <c r="A174" s="9"/>
      <c r="B174" s="9"/>
      <c r="C174" s="8"/>
      <c r="D174" s="8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8"/>
      <c r="Q174" s="8"/>
      <c r="R174" s="8"/>
      <c r="S174" s="9"/>
      <c r="T174" s="9"/>
      <c r="U174" s="9"/>
    </row>
    <row r="175" spans="1:21" ht="12.75">
      <c r="A175" s="9"/>
      <c r="B175" s="9"/>
      <c r="C175" s="8"/>
      <c r="D175" s="8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8"/>
      <c r="Q175" s="8"/>
      <c r="R175" s="8"/>
      <c r="S175" s="9"/>
      <c r="T175" s="9"/>
      <c r="U175" s="9"/>
    </row>
    <row r="176" spans="1:21" ht="12.75">
      <c r="A176" s="9"/>
      <c r="B176" s="9"/>
      <c r="C176" s="8"/>
      <c r="D176" s="8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8"/>
      <c r="Q176" s="8"/>
      <c r="R176" s="8"/>
      <c r="S176" s="9"/>
      <c r="T176" s="9"/>
      <c r="U176" s="9"/>
    </row>
    <row r="177" spans="1:21" ht="12.75">
      <c r="A177" s="9"/>
      <c r="B177" s="9"/>
      <c r="C177" s="8"/>
      <c r="D177" s="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8"/>
      <c r="Q177" s="8"/>
      <c r="R177" s="8"/>
      <c r="S177" s="9"/>
      <c r="T177" s="9"/>
      <c r="U177" s="9"/>
    </row>
    <row r="178" spans="1:21" ht="12.75">
      <c r="A178" s="9"/>
      <c r="B178" s="9"/>
      <c r="C178" s="8"/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8"/>
      <c r="Q178" s="8"/>
      <c r="R178" s="8"/>
      <c r="S178" s="9"/>
      <c r="T178" s="9"/>
      <c r="U178" s="9"/>
    </row>
    <row r="179" spans="1:21" ht="12.75">
      <c r="A179" s="9"/>
      <c r="B179" s="9"/>
      <c r="C179" s="8"/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8"/>
      <c r="Q179" s="8"/>
      <c r="R179" s="8"/>
      <c r="S179" s="9"/>
      <c r="T179" s="9"/>
      <c r="U179" s="9"/>
    </row>
    <row r="180" spans="1:21" ht="12.75">
      <c r="A180" s="9"/>
      <c r="B180" s="9"/>
      <c r="C180" s="8"/>
      <c r="D180" s="8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8"/>
      <c r="Q180" s="8"/>
      <c r="R180" s="8"/>
      <c r="S180" s="9"/>
      <c r="T180" s="9"/>
      <c r="U180" s="9"/>
    </row>
    <row r="181" spans="1:21" ht="12.75">
      <c r="A181" s="9"/>
      <c r="B181" s="9"/>
      <c r="C181" s="8"/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8"/>
      <c r="Q181" s="8"/>
      <c r="R181" s="8"/>
      <c r="S181" s="9"/>
      <c r="T181" s="9"/>
      <c r="U181" s="9"/>
    </row>
    <row r="182" spans="1:21" ht="12.75">
      <c r="A182" s="9"/>
      <c r="B182" s="9"/>
      <c r="C182" s="8"/>
      <c r="D182" s="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8"/>
      <c r="Q182" s="8"/>
      <c r="R182" s="8"/>
      <c r="S182" s="9"/>
      <c r="T182" s="9"/>
      <c r="U182" s="9"/>
    </row>
    <row r="183" spans="1:21" ht="12.75">
      <c r="A183" s="9"/>
      <c r="B183" s="9"/>
      <c r="C183" s="8"/>
      <c r="D183" s="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8"/>
      <c r="Q183" s="8"/>
      <c r="R183" s="8"/>
      <c r="S183" s="9"/>
      <c r="T183" s="9"/>
      <c r="U183" s="9"/>
    </row>
    <row r="184" spans="1:21" ht="12.75">
      <c r="A184" s="9"/>
      <c r="B184" s="9"/>
      <c r="C184" s="8"/>
      <c r="D184" s="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8"/>
      <c r="Q184" s="8"/>
      <c r="R184" s="8"/>
      <c r="S184" s="9"/>
      <c r="T184" s="9"/>
      <c r="U184" s="9"/>
    </row>
    <row r="185" spans="1:21" ht="12.75">
      <c r="A185" s="9"/>
      <c r="B185" s="9"/>
      <c r="C185" s="8"/>
      <c r="D185" s="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8"/>
      <c r="Q185" s="8"/>
      <c r="R185" s="8"/>
      <c r="S185" s="9"/>
      <c r="T185" s="9"/>
      <c r="U185" s="9"/>
    </row>
    <row r="186" spans="1:21" ht="12.75">
      <c r="A186" s="9"/>
      <c r="B186" s="9"/>
      <c r="C186" s="8"/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8"/>
      <c r="Q186" s="8"/>
      <c r="R186" s="8"/>
      <c r="S186" s="9"/>
      <c r="T186" s="9"/>
      <c r="U186" s="9"/>
    </row>
    <row r="187" spans="1:21" ht="12.75">
      <c r="A187" s="9"/>
      <c r="B187" s="9"/>
      <c r="C187" s="8"/>
      <c r="D187" s="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8"/>
      <c r="Q187" s="8"/>
      <c r="R187" s="8"/>
      <c r="S187" s="9"/>
      <c r="T187" s="9"/>
      <c r="U187" s="9"/>
    </row>
    <row r="188" spans="1:21" ht="12.75">
      <c r="A188" s="9"/>
      <c r="B188" s="9"/>
      <c r="C188" s="8"/>
      <c r="D188" s="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8"/>
      <c r="Q188" s="8"/>
      <c r="R188" s="8"/>
      <c r="S188" s="9"/>
      <c r="T188" s="9"/>
      <c r="U188" s="9"/>
    </row>
    <row r="189" spans="1:21" ht="12.75">
      <c r="A189" s="9"/>
      <c r="B189" s="9"/>
      <c r="C189" s="8"/>
      <c r="D189" s="8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8"/>
      <c r="Q189" s="8"/>
      <c r="R189" s="8"/>
      <c r="S189" s="9"/>
      <c r="T189" s="9"/>
      <c r="U189" s="9"/>
    </row>
    <row r="190" spans="1:21" ht="12.75">
      <c r="A190" s="9"/>
      <c r="B190" s="9"/>
      <c r="C190" s="8"/>
      <c r="D190" s="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8"/>
      <c r="Q190" s="8"/>
      <c r="R190" s="8"/>
      <c r="S190" s="9"/>
      <c r="T190" s="9"/>
      <c r="U190" s="9"/>
    </row>
    <row r="191" spans="1:21" ht="12.75">
      <c r="A191" s="9"/>
      <c r="B191" s="9"/>
      <c r="C191" s="8"/>
      <c r="D191" s="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8"/>
      <c r="Q191" s="8"/>
      <c r="R191" s="8"/>
      <c r="S191" s="9"/>
      <c r="T191" s="9"/>
      <c r="U191" s="9"/>
    </row>
    <row r="192" spans="1:21" ht="12.75">
      <c r="A192" s="9"/>
      <c r="B192" s="9"/>
      <c r="C192" s="8"/>
      <c r="D192" s="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8"/>
      <c r="Q192" s="8"/>
      <c r="R192" s="8"/>
      <c r="S192" s="9"/>
      <c r="T192" s="9"/>
      <c r="U192" s="9"/>
    </row>
    <row r="193" spans="1:21" ht="12.75">
      <c r="A193" s="9"/>
      <c r="B193" s="9"/>
      <c r="C193" s="8"/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8"/>
      <c r="Q193" s="8"/>
      <c r="R193" s="8"/>
      <c r="S193" s="9"/>
      <c r="T193" s="9"/>
      <c r="U193" s="9"/>
    </row>
    <row r="194" spans="1:21" ht="12.75">
      <c r="A194" s="9"/>
      <c r="B194" s="9"/>
      <c r="C194" s="8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8"/>
      <c r="Q194" s="8"/>
      <c r="R194" s="8"/>
      <c r="S194" s="9"/>
      <c r="T194" s="9"/>
      <c r="U194" s="9"/>
    </row>
    <row r="195" spans="1:21" ht="12.75">
      <c r="A195" s="9"/>
      <c r="B195" s="9"/>
      <c r="C195" s="8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8"/>
      <c r="Q195" s="8"/>
      <c r="R195" s="8"/>
      <c r="S195" s="9"/>
      <c r="T195" s="9"/>
      <c r="U195" s="9"/>
    </row>
    <row r="196" spans="1:21" ht="12.75">
      <c r="A196" s="9"/>
      <c r="B196" s="9"/>
      <c r="C196" s="8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8"/>
      <c r="Q196" s="8"/>
      <c r="R196" s="8"/>
      <c r="S196" s="9"/>
      <c r="T196" s="9"/>
      <c r="U196" s="9"/>
    </row>
    <row r="197" spans="1:21" ht="12.75">
      <c r="A197" s="9"/>
      <c r="B197" s="9"/>
      <c r="C197" s="8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8"/>
      <c r="Q197" s="8"/>
      <c r="R197" s="8"/>
      <c r="S197" s="9"/>
      <c r="T197" s="9"/>
      <c r="U197" s="9"/>
    </row>
    <row r="198" spans="1:21" ht="12.75">
      <c r="A198" s="9"/>
      <c r="B198" s="9"/>
      <c r="C198" s="8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8"/>
      <c r="Q198" s="8"/>
      <c r="R198" s="8"/>
      <c r="S198" s="9"/>
      <c r="T198" s="9"/>
      <c r="U198" s="9"/>
    </row>
    <row r="199" spans="1:21" ht="12.75">
      <c r="A199" s="9"/>
      <c r="B199" s="9"/>
      <c r="C199" s="8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8"/>
      <c r="Q199" s="8"/>
      <c r="R199" s="8"/>
      <c r="S199" s="9"/>
      <c r="T199" s="9"/>
      <c r="U199" s="9"/>
    </row>
    <row r="200" spans="1:21" ht="12.75">
      <c r="A200" s="9"/>
      <c r="B200" s="9"/>
      <c r="C200" s="8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8"/>
      <c r="Q200" s="8"/>
      <c r="R200" s="8"/>
      <c r="S200" s="9"/>
      <c r="T200" s="9"/>
      <c r="U200" s="9"/>
    </row>
    <row r="201" spans="1:21" ht="12.75">
      <c r="A201" s="9"/>
      <c r="B201" s="9"/>
      <c r="C201" s="8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8"/>
      <c r="Q201" s="8"/>
      <c r="R201" s="8"/>
      <c r="S201" s="9"/>
      <c r="T201" s="9"/>
      <c r="U201" s="9"/>
    </row>
    <row r="202" spans="1:21" ht="12.75">
      <c r="A202" s="9"/>
      <c r="B202" s="9"/>
      <c r="C202" s="8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8"/>
      <c r="Q202" s="8"/>
      <c r="R202" s="8"/>
      <c r="S202" s="9"/>
      <c r="T202" s="9"/>
      <c r="U202" s="9"/>
    </row>
    <row r="203" spans="1:21" ht="12.75">
      <c r="A203" s="9"/>
      <c r="B203" s="9"/>
      <c r="C203" s="8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8"/>
      <c r="Q203" s="8"/>
      <c r="R203" s="8"/>
      <c r="S203" s="9"/>
      <c r="T203" s="9"/>
      <c r="U203" s="9"/>
    </row>
    <row r="204" spans="1:21" ht="12.75">
      <c r="A204" s="9"/>
      <c r="B204" s="9"/>
      <c r="C204" s="8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8"/>
      <c r="Q204" s="8"/>
      <c r="R204" s="8"/>
      <c r="S204" s="9"/>
      <c r="T204" s="9"/>
      <c r="U204" s="9"/>
    </row>
    <row r="205" spans="1:21" ht="12.75">
      <c r="A205" s="9"/>
      <c r="B205" s="9"/>
      <c r="C205" s="8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8"/>
      <c r="Q205" s="8"/>
      <c r="R205" s="8"/>
      <c r="S205" s="9"/>
      <c r="T205" s="9"/>
      <c r="U205" s="9"/>
    </row>
    <row r="206" spans="1:21" ht="12.75">
      <c r="A206" s="9"/>
      <c r="B206" s="9"/>
      <c r="C206" s="8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8"/>
      <c r="Q206" s="8"/>
      <c r="R206" s="8"/>
      <c r="S206" s="9"/>
      <c r="T206" s="9"/>
      <c r="U206" s="9"/>
    </row>
    <row r="207" spans="1:21" ht="12.75">
      <c r="A207" s="9"/>
      <c r="B207" s="9"/>
      <c r="C207" s="8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8"/>
      <c r="Q207" s="8"/>
      <c r="R207" s="8"/>
      <c r="S207" s="9"/>
      <c r="T207" s="9"/>
      <c r="U207" s="9"/>
    </row>
    <row r="208" spans="1:21" ht="12.75">
      <c r="A208" s="9"/>
      <c r="B208" s="9"/>
      <c r="C208" s="8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8"/>
      <c r="Q208" s="8"/>
      <c r="R208" s="8"/>
      <c r="S208" s="9"/>
      <c r="T208" s="9"/>
      <c r="U208" s="9"/>
    </row>
    <row r="209" spans="1:21" ht="12.75">
      <c r="A209" s="9"/>
      <c r="B209" s="9"/>
      <c r="C209" s="8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8"/>
      <c r="Q209" s="8"/>
      <c r="R209" s="8"/>
      <c r="S209" s="9"/>
      <c r="T209" s="9"/>
      <c r="U209" s="9"/>
    </row>
    <row r="210" spans="1:21" ht="12.75">
      <c r="A210" s="9"/>
      <c r="B210" s="9"/>
      <c r="C210" s="8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8"/>
      <c r="Q210" s="8"/>
      <c r="R210" s="8"/>
      <c r="S210" s="9"/>
      <c r="T210" s="9"/>
      <c r="U210" s="9"/>
    </row>
    <row r="211" spans="1:21" ht="12.75">
      <c r="A211" s="9"/>
      <c r="B211" s="9"/>
      <c r="C211" s="8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8"/>
      <c r="Q211" s="8"/>
      <c r="R211" s="8"/>
      <c r="S211" s="9"/>
      <c r="T211" s="9"/>
      <c r="U211" s="9"/>
    </row>
    <row r="212" spans="1:21" ht="12.75">
      <c r="A212" s="9"/>
      <c r="B212" s="9"/>
      <c r="C212" s="8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8"/>
      <c r="Q212" s="8"/>
      <c r="R212" s="8"/>
      <c r="S212" s="9"/>
      <c r="T212" s="9"/>
      <c r="U212" s="9"/>
    </row>
    <row r="213" spans="1:21" ht="12.75">
      <c r="A213" s="9"/>
      <c r="B213" s="9"/>
      <c r="C213" s="8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8"/>
      <c r="Q213" s="8"/>
      <c r="R213" s="8"/>
      <c r="S213" s="9"/>
      <c r="T213" s="9"/>
      <c r="U213" s="9"/>
    </row>
    <row r="214" spans="1:21" ht="12.75">
      <c r="A214" s="9"/>
      <c r="B214" s="9"/>
      <c r="C214" s="8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8"/>
      <c r="Q214" s="8"/>
      <c r="R214" s="8"/>
      <c r="S214" s="9"/>
      <c r="T214" s="9"/>
      <c r="U214" s="9"/>
    </row>
    <row r="215" spans="1:21" ht="12.75">
      <c r="A215" s="9"/>
      <c r="B215" s="9"/>
      <c r="C215" s="8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8"/>
      <c r="Q215" s="8"/>
      <c r="R215" s="8"/>
      <c r="S215" s="9"/>
      <c r="T215" s="9"/>
      <c r="U215" s="9"/>
    </row>
    <row r="216" spans="1:21" ht="12.75">
      <c r="A216" s="9"/>
      <c r="B216" s="9"/>
      <c r="C216" s="8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8"/>
      <c r="Q216" s="8"/>
      <c r="R216" s="8"/>
      <c r="S216" s="9"/>
      <c r="T216" s="9"/>
      <c r="U216" s="9"/>
    </row>
    <row r="217" spans="1:21" ht="12.75">
      <c r="A217" s="9"/>
      <c r="B217" s="9"/>
      <c r="C217" s="8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8"/>
      <c r="Q217" s="8"/>
      <c r="R217" s="8"/>
      <c r="S217" s="9"/>
      <c r="T217" s="9"/>
      <c r="U217" s="9"/>
    </row>
    <row r="218" spans="1:21" ht="12.75">
      <c r="A218" s="9"/>
      <c r="B218" s="9"/>
      <c r="C218" s="8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8"/>
      <c r="Q218" s="8"/>
      <c r="R218" s="8"/>
      <c r="S218" s="9"/>
      <c r="T218" s="9"/>
      <c r="U218" s="9"/>
    </row>
    <row r="219" spans="1:21" ht="12.75">
      <c r="A219" s="9"/>
      <c r="B219" s="9"/>
      <c r="C219" s="8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8"/>
      <c r="Q219" s="8"/>
      <c r="R219" s="8"/>
      <c r="S219" s="9"/>
      <c r="T219" s="9"/>
      <c r="U219" s="9"/>
    </row>
    <row r="220" spans="1:21" ht="12.75">
      <c r="A220" s="9"/>
      <c r="B220" s="9"/>
      <c r="C220" s="8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8"/>
      <c r="Q220" s="8"/>
      <c r="R220" s="8"/>
      <c r="S220" s="9"/>
      <c r="T220" s="9"/>
      <c r="U220" s="9"/>
    </row>
    <row r="221" spans="1:21" ht="12.75">
      <c r="A221" s="9"/>
      <c r="B221" s="9"/>
      <c r="C221" s="8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8"/>
      <c r="Q221" s="8"/>
      <c r="R221" s="8"/>
      <c r="S221" s="9"/>
      <c r="T221" s="9"/>
      <c r="U221" s="9"/>
    </row>
    <row r="222" spans="1:21" ht="12.75">
      <c r="A222" s="9"/>
      <c r="B222" s="9"/>
      <c r="C222" s="8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8"/>
      <c r="Q222" s="8"/>
      <c r="R222" s="8"/>
      <c r="S222" s="9"/>
      <c r="T222" s="9"/>
      <c r="U222" s="9"/>
    </row>
    <row r="223" spans="1:21" ht="12.75">
      <c r="A223" s="9"/>
      <c r="B223" s="9"/>
      <c r="C223" s="8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8"/>
      <c r="Q223" s="8"/>
      <c r="R223" s="8"/>
      <c r="S223" s="9"/>
      <c r="T223" s="9"/>
      <c r="U223" s="9"/>
    </row>
    <row r="224" spans="1:21" ht="12.75">
      <c r="A224" s="9"/>
      <c r="B224" s="9"/>
      <c r="C224" s="8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8"/>
      <c r="Q224" s="8"/>
      <c r="R224" s="8"/>
      <c r="S224" s="9"/>
      <c r="T224" s="9"/>
      <c r="U224" s="9"/>
    </row>
    <row r="225" spans="1:21" ht="12.75">
      <c r="A225" s="9"/>
      <c r="B225" s="9"/>
      <c r="C225" s="8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8"/>
      <c r="Q225" s="8"/>
      <c r="R225" s="8"/>
      <c r="S225" s="9"/>
      <c r="T225" s="9"/>
      <c r="U225" s="9"/>
    </row>
    <row r="226" spans="1:21" ht="12.75">
      <c r="A226" s="9"/>
      <c r="B226" s="9"/>
      <c r="C226" s="8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8"/>
      <c r="Q226" s="8"/>
      <c r="R226" s="8"/>
      <c r="S226" s="9"/>
      <c r="T226" s="9"/>
      <c r="U226" s="9"/>
    </row>
    <row r="227" spans="1:21" ht="12.75">
      <c r="A227" s="9"/>
      <c r="B227" s="9"/>
      <c r="C227" s="8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8"/>
      <c r="Q227" s="8"/>
      <c r="R227" s="8"/>
      <c r="S227" s="9"/>
      <c r="T227" s="9"/>
      <c r="U227" s="9"/>
    </row>
    <row r="228" spans="1:21" ht="12.75">
      <c r="A228" s="9"/>
      <c r="B228" s="9"/>
      <c r="C228" s="8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8"/>
      <c r="Q228" s="8"/>
      <c r="R228" s="8"/>
      <c r="S228" s="9"/>
      <c r="T228" s="9"/>
      <c r="U228" s="9"/>
    </row>
    <row r="229" spans="1:21" ht="12.75">
      <c r="A229" s="9"/>
      <c r="B229" s="9"/>
      <c r="C229" s="8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8"/>
      <c r="Q229" s="8"/>
      <c r="R229" s="8"/>
      <c r="S229" s="9"/>
      <c r="T229" s="9"/>
      <c r="U229" s="9"/>
    </row>
    <row r="230" spans="1:21" ht="12.75">
      <c r="A230" s="9"/>
      <c r="B230" s="9"/>
      <c r="C230" s="8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8"/>
      <c r="Q230" s="8"/>
      <c r="R230" s="8"/>
      <c r="S230" s="9"/>
      <c r="T230" s="9"/>
      <c r="U230" s="9"/>
    </row>
    <row r="231" spans="1:21" ht="12.75">
      <c r="A231" s="9"/>
      <c r="B231" s="9"/>
      <c r="C231" s="8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8"/>
      <c r="Q231" s="8"/>
      <c r="R231" s="8"/>
      <c r="S231" s="9"/>
      <c r="T231" s="9"/>
      <c r="U231" s="9"/>
    </row>
    <row r="232" spans="1:21" ht="12.75">
      <c r="A232" s="9"/>
      <c r="B232" s="9"/>
      <c r="C232" s="8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8"/>
      <c r="Q232" s="8"/>
      <c r="R232" s="8"/>
      <c r="S232" s="9"/>
      <c r="T232" s="9"/>
      <c r="U232" s="9"/>
    </row>
    <row r="233" spans="1:21" ht="12.75">
      <c r="A233" s="9"/>
      <c r="B233" s="9"/>
      <c r="C233" s="8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8"/>
      <c r="Q233" s="8"/>
      <c r="R233" s="8"/>
      <c r="S233" s="9"/>
      <c r="T233" s="9"/>
      <c r="U233" s="9"/>
    </row>
    <row r="234" spans="1:21" ht="12.75">
      <c r="A234" s="9"/>
      <c r="B234" s="9"/>
      <c r="C234" s="8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8"/>
      <c r="Q234" s="8"/>
      <c r="R234" s="8"/>
      <c r="S234" s="9"/>
      <c r="T234" s="9"/>
      <c r="U234" s="9"/>
    </row>
  </sheetData>
  <sheetProtection/>
  <mergeCells count="103">
    <mergeCell ref="N29:U29"/>
    <mergeCell ref="B63:T63"/>
    <mergeCell ref="F61:F62"/>
    <mergeCell ref="A46:U46"/>
    <mergeCell ref="A42:D42"/>
    <mergeCell ref="B49:B50"/>
    <mergeCell ref="I49:L50"/>
    <mergeCell ref="J61:J62"/>
    <mergeCell ref="M62:N62"/>
    <mergeCell ref="F40:U40"/>
    <mergeCell ref="R73:S73"/>
    <mergeCell ref="D71:M71"/>
    <mergeCell ref="P71:Q71"/>
    <mergeCell ref="F73:H73"/>
    <mergeCell ref="K73:L73"/>
    <mergeCell ref="M73:N73"/>
    <mergeCell ref="D68:M68"/>
    <mergeCell ref="N68:U68"/>
    <mergeCell ref="D27:U28"/>
    <mergeCell ref="A41:D41"/>
    <mergeCell ref="A47:U47"/>
    <mergeCell ref="T49:T51"/>
    <mergeCell ref="A43:K43"/>
    <mergeCell ref="F41:U41"/>
    <mergeCell ref="U49:U51"/>
    <mergeCell ref="A40:D40"/>
    <mergeCell ref="A26:U26"/>
    <mergeCell ref="B38:F38"/>
    <mergeCell ref="I38:T38"/>
    <mergeCell ref="I37:T37"/>
    <mergeCell ref="O23:P24"/>
    <mergeCell ref="Q23:Q24"/>
    <mergeCell ref="N30:U30"/>
    <mergeCell ref="D30:M30"/>
    <mergeCell ref="D29:M29"/>
    <mergeCell ref="U23:U24"/>
    <mergeCell ref="A49:A51"/>
    <mergeCell ref="I10:L11"/>
    <mergeCell ref="H23:H24"/>
    <mergeCell ref="E49:H50"/>
    <mergeCell ref="M49:N50"/>
    <mergeCell ref="Q10:S11"/>
    <mergeCell ref="O10:P11"/>
    <mergeCell ref="G23:G24"/>
    <mergeCell ref="J23:J24"/>
    <mergeCell ref="K23:K24"/>
    <mergeCell ref="O49:P50"/>
    <mergeCell ref="A10:A12"/>
    <mergeCell ref="B10:B11"/>
    <mergeCell ref="D10:D12"/>
    <mergeCell ref="E23:E24"/>
    <mergeCell ref="A1:D1"/>
    <mergeCell ref="F2:U2"/>
    <mergeCell ref="A2:D2"/>
    <mergeCell ref="F1:U1"/>
    <mergeCell ref="A7:U7"/>
    <mergeCell ref="A8:U8"/>
    <mergeCell ref="A3:D3"/>
    <mergeCell ref="A4:K4"/>
    <mergeCell ref="U10:U12"/>
    <mergeCell ref="B37:F37"/>
    <mergeCell ref="E10:H11"/>
    <mergeCell ref="T10:T12"/>
    <mergeCell ref="M10:N11"/>
    <mergeCell ref="C10:C12"/>
    <mergeCell ref="L23:L24"/>
    <mergeCell ref="T23:T24"/>
    <mergeCell ref="I23:I24"/>
    <mergeCell ref="S23:S24"/>
    <mergeCell ref="M24:N24"/>
    <mergeCell ref="A23:D24"/>
    <mergeCell ref="R23:R24"/>
    <mergeCell ref="F23:F24"/>
    <mergeCell ref="AF67:AL67"/>
    <mergeCell ref="A65:U65"/>
    <mergeCell ref="D66:U67"/>
    <mergeCell ref="T61:T62"/>
    <mergeCell ref="R61:R62"/>
    <mergeCell ref="O61:P62"/>
    <mergeCell ref="Q61:Q62"/>
    <mergeCell ref="V67:AE67"/>
    <mergeCell ref="S61:S62"/>
    <mergeCell ref="L61:L62"/>
    <mergeCell ref="V75:W75"/>
    <mergeCell ref="I78:T78"/>
    <mergeCell ref="A70:S70"/>
    <mergeCell ref="H77:T77"/>
    <mergeCell ref="D69:M69"/>
    <mergeCell ref="P73:Q73"/>
    <mergeCell ref="D75:L75"/>
    <mergeCell ref="N69:U69"/>
    <mergeCell ref="D73:E73"/>
    <mergeCell ref="I73:J73"/>
    <mergeCell ref="I61:I62"/>
    <mergeCell ref="U61:U62"/>
    <mergeCell ref="A61:D62"/>
    <mergeCell ref="C49:C51"/>
    <mergeCell ref="H61:H62"/>
    <mergeCell ref="G61:G62"/>
    <mergeCell ref="D49:D51"/>
    <mergeCell ref="E61:E62"/>
    <mergeCell ref="K61:K62"/>
    <mergeCell ref="Q49:S50"/>
  </mergeCells>
  <printOptions/>
  <pageMargins left="0.8267716535433072" right="0.35433070866141736" top="0.7086614173228347" bottom="0.3937007874015748" header="0.3937007874015748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2:U28"/>
  <sheetViews>
    <sheetView zoomScalePageLayoutView="0" workbookViewId="0" topLeftCell="A16">
      <selection activeCell="A36" sqref="A36:S46"/>
    </sheetView>
  </sheetViews>
  <sheetFormatPr defaultColWidth="9.140625" defaultRowHeight="12.75"/>
  <sheetData>
    <row r="12" ht="15" customHeight="1">
      <c r="U12" s="7"/>
    </row>
    <row r="13" ht="11.25" customHeight="1">
      <c r="U13" s="7"/>
    </row>
    <row r="14" ht="11.25" customHeight="1">
      <c r="U14" s="7"/>
    </row>
    <row r="15" ht="11.25" customHeight="1">
      <c r="U15" s="7"/>
    </row>
    <row r="16" ht="11.25" customHeight="1">
      <c r="U16" s="7"/>
    </row>
    <row r="17" ht="11.25" customHeight="1">
      <c r="U17" s="7"/>
    </row>
    <row r="18" s="5" customFormat="1" ht="11.25" customHeight="1">
      <c r="U18" s="7"/>
    </row>
    <row r="19" ht="11.25" customHeight="1">
      <c r="U19" s="7"/>
    </row>
    <row r="20" s="5" customFormat="1" ht="11.25" customHeight="1">
      <c r="U20" s="7"/>
    </row>
    <row r="21" s="5" customFormat="1" ht="11.25" customHeight="1">
      <c r="U21" s="7"/>
    </row>
    <row r="22" s="5" customFormat="1" ht="11.25" customHeight="1">
      <c r="U22" s="7"/>
    </row>
    <row r="23" s="5" customFormat="1" ht="11.25" customHeight="1">
      <c r="U23" s="7"/>
    </row>
    <row r="24" s="5" customFormat="1" ht="11.25" customHeight="1">
      <c r="U24" s="7"/>
    </row>
    <row r="25" s="5" customFormat="1" ht="11.25" customHeight="1">
      <c r="U25" s="7"/>
    </row>
    <row r="26" ht="11.25" customHeight="1">
      <c r="U26" s="7"/>
    </row>
    <row r="27" s="5" customFormat="1" ht="11.25" customHeight="1">
      <c r="U27" s="7"/>
    </row>
    <row r="28" ht="11.25" customHeight="1">
      <c r="U2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</dc:creator>
  <cp:keywords/>
  <dc:description/>
  <cp:lastModifiedBy>VLAD</cp:lastModifiedBy>
  <cp:lastPrinted>2018-07-08T18:06:23Z</cp:lastPrinted>
  <dcterms:created xsi:type="dcterms:W3CDTF">2007-05-30T06:34:27Z</dcterms:created>
  <dcterms:modified xsi:type="dcterms:W3CDTF">2020-12-16T14:19:54Z</dcterms:modified>
  <cp:category/>
  <cp:version/>
  <cp:contentType/>
  <cp:contentStatus/>
</cp:coreProperties>
</file>