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40" windowHeight="12210" activeTab="0"/>
  </bookViews>
  <sheets>
    <sheet name="Electromecanica" sheetId="1" r:id="rId1"/>
    <sheet name="Foaie3" sheetId="2" r:id="rId2"/>
  </sheets>
  <definedNames>
    <definedName name="OLE_LINK2" localSheetId="0">'Electromecanica'!#REF!</definedName>
    <definedName name="_xlnm.Print_Area" localSheetId="0">'Electromecanica'!$A$1:$U$200</definedName>
  </definedNames>
  <calcPr fullCalcOnLoad="1"/>
</workbook>
</file>

<file path=xl/sharedStrings.xml><?xml version="1.0" encoding="utf-8"?>
<sst xmlns="http://schemas.openxmlformats.org/spreadsheetml/2006/main" count="570" uniqueCount="258">
  <si>
    <t>Sem. 1</t>
  </si>
  <si>
    <t>Sem. 2</t>
  </si>
  <si>
    <t>C</t>
  </si>
  <si>
    <t>S</t>
  </si>
  <si>
    <t>L</t>
  </si>
  <si>
    <t>P</t>
  </si>
  <si>
    <t>Apl.</t>
  </si>
  <si>
    <t>I</t>
  </si>
  <si>
    <t>II</t>
  </si>
  <si>
    <t>OP22</t>
  </si>
  <si>
    <t>OP31</t>
  </si>
  <si>
    <t>E1</t>
  </si>
  <si>
    <t>E2</t>
  </si>
  <si>
    <t>A/R</t>
  </si>
  <si>
    <t>E3</t>
  </si>
  <si>
    <t>E4</t>
  </si>
  <si>
    <t>E5</t>
  </si>
  <si>
    <t>E6</t>
  </si>
  <si>
    <t>E7</t>
  </si>
  <si>
    <t>E8</t>
  </si>
  <si>
    <t>OP32</t>
  </si>
  <si>
    <t>OP33</t>
  </si>
  <si>
    <t>OP12</t>
  </si>
  <si>
    <t>OP41</t>
  </si>
  <si>
    <t>OP42</t>
  </si>
  <si>
    <t>OP43</t>
  </si>
  <si>
    <t>III</t>
  </si>
  <si>
    <t>IV</t>
  </si>
  <si>
    <t>C4</t>
  </si>
  <si>
    <t>C6</t>
  </si>
  <si>
    <t>2</t>
  </si>
  <si>
    <t>Sem1</t>
  </si>
  <si>
    <t>Sem2</t>
  </si>
  <si>
    <t>F</t>
  </si>
  <si>
    <t>D</t>
  </si>
  <si>
    <t>X</t>
  </si>
  <si>
    <t>OP21</t>
  </si>
  <si>
    <t>2EE1OF01</t>
  </si>
  <si>
    <t>2EE1OF02</t>
  </si>
  <si>
    <t>2EE1OD03</t>
  </si>
  <si>
    <t>2EE1OF04</t>
  </si>
  <si>
    <t>2EE2OF11</t>
  </si>
  <si>
    <t>2EE2OD15</t>
  </si>
  <si>
    <t>2EE5OS35</t>
  </si>
  <si>
    <t>2EE5OS37</t>
  </si>
  <si>
    <t>2EE8AS60</t>
  </si>
  <si>
    <t>2EE3OD19</t>
  </si>
  <si>
    <t>2EE7OS50</t>
  </si>
  <si>
    <t>2EE8OS58</t>
  </si>
  <si>
    <t>Total</t>
  </si>
  <si>
    <t>C8</t>
  </si>
  <si>
    <t>C2</t>
  </si>
  <si>
    <t>C3</t>
  </si>
  <si>
    <t>10E+ 5C</t>
  </si>
  <si>
    <t>C1</t>
  </si>
  <si>
    <t>RECTOR,</t>
  </si>
  <si>
    <t>C5</t>
  </si>
  <si>
    <t>C7</t>
  </si>
  <si>
    <t>Ei, Ci</t>
  </si>
  <si>
    <t>C5,C6</t>
  </si>
  <si>
    <t>C7,C8</t>
  </si>
  <si>
    <t>2EE1OD06</t>
  </si>
  <si>
    <t>2EE1AX07</t>
  </si>
  <si>
    <t>2EE1OF08</t>
  </si>
  <si>
    <t>OP11</t>
  </si>
  <si>
    <t>2EE3OD20</t>
  </si>
  <si>
    <t>2EE3OS21</t>
  </si>
  <si>
    <t>2EE3AX22</t>
  </si>
  <si>
    <t>2EE4OD28</t>
  </si>
  <si>
    <t>2EE6OD42</t>
  </si>
  <si>
    <t>2EE6OD45</t>
  </si>
  <si>
    <t>2EE8OS59</t>
  </si>
  <si>
    <t>2EE4LS64</t>
  </si>
  <si>
    <t xml:space="preserve">UNIVERSITY OF PETROSANI </t>
  </si>
  <si>
    <t xml:space="preserve"> MINISTRY OF NATIONAL EDUCATION </t>
  </si>
  <si>
    <r>
      <t xml:space="preserve">Faculty </t>
    </r>
    <r>
      <rPr>
        <b/>
        <sz val="11"/>
        <rFont val="Times New Roman"/>
        <family val="1"/>
      </rPr>
      <t xml:space="preserve">MECHANICAL AND ELECTRICAL ENGINEERING </t>
    </r>
  </si>
  <si>
    <r>
      <t xml:space="preserve">Field </t>
    </r>
    <r>
      <rPr>
        <b/>
        <sz val="11"/>
        <rFont val="Times New Roman"/>
        <family val="1"/>
      </rPr>
      <t>ELECTRICAL ENGINEERING</t>
    </r>
  </si>
  <si>
    <r>
      <t xml:space="preserve">Study Program </t>
    </r>
    <r>
      <rPr>
        <b/>
        <sz val="11"/>
        <rFont val="Times New Roman"/>
        <family val="1"/>
      </rPr>
      <t>ELECTROMECHANICS</t>
    </r>
  </si>
  <si>
    <t>No.</t>
  </si>
  <si>
    <t>FIRST YEAR</t>
  </si>
  <si>
    <t>Subject</t>
  </si>
  <si>
    <t>Subject Code</t>
  </si>
  <si>
    <t>Type</t>
  </si>
  <si>
    <t>1st Semester</t>
  </si>
  <si>
    <t>2nd Semester</t>
  </si>
  <si>
    <t>Credit Points</t>
  </si>
  <si>
    <t>No. of teaching hours per subject</t>
  </si>
  <si>
    <t>Linear Algebra, Coordinate and Differential Geometry</t>
  </si>
  <si>
    <t>Electromagnetic Field Theory</t>
  </si>
  <si>
    <t>Optional Subject OP12</t>
  </si>
  <si>
    <t>Chemistry</t>
  </si>
  <si>
    <t>Physics</t>
  </si>
  <si>
    <t>Electric Circuits Theory I</t>
  </si>
  <si>
    <t>Technological 
Methods and Procedures</t>
  </si>
  <si>
    <t>TOTAL hours C, S, L, P /week</t>
  </si>
  <si>
    <t>DEAN,</t>
  </si>
  <si>
    <t>Hours of individual study</t>
  </si>
  <si>
    <t>Total hours per subject</t>
  </si>
  <si>
    <t>SECOND YEAR</t>
  </si>
  <si>
    <t>Optional Subject OP21</t>
  </si>
  <si>
    <t>Electric Circuits Theory II</t>
  </si>
  <si>
    <t>Strength of Materials</t>
  </si>
  <si>
    <t>CURRICULUM PLAN</t>
  </si>
  <si>
    <t>Mathematical Analysis</t>
  </si>
  <si>
    <t>Optional Subject OP22</t>
  </si>
  <si>
    <t>Electrical Machines I</t>
  </si>
  <si>
    <t>Electrical Machines II</t>
  </si>
  <si>
    <t>Electrotechnical Materials</t>
  </si>
  <si>
    <t>Electric Drive Systems I</t>
  </si>
  <si>
    <t>Electric Drive Systems II</t>
  </si>
  <si>
    <t>Quality and Reliability</t>
  </si>
  <si>
    <t>Hydraulic and Pneumatic Drives</t>
  </si>
  <si>
    <t>Optional Subject OP32</t>
  </si>
  <si>
    <t>Optional Subject OP33</t>
  </si>
  <si>
    <t>Systems Theory and Automatic Control</t>
  </si>
  <si>
    <t>THIRD YEAR</t>
  </si>
  <si>
    <t>FOURTH YEAR</t>
  </si>
  <si>
    <t>Electrical Installations I</t>
  </si>
  <si>
    <t>Electrical Installations II</t>
  </si>
  <si>
    <t>Static Convertors I</t>
  </si>
  <si>
    <t>Static Convertors II</t>
  </si>
  <si>
    <t>Modelling and Simulation in Electrical Engineering</t>
  </si>
  <si>
    <t>Servosystems</t>
  </si>
  <si>
    <t>Optional Subject OP41</t>
  </si>
  <si>
    <t>Optional Subject OP42</t>
  </si>
  <si>
    <t>Optional Subject OP43</t>
  </si>
  <si>
    <t>Electromagnetic Compatibility</t>
  </si>
  <si>
    <t>Elaboration of the Graduation Paper</t>
  </si>
  <si>
    <t>OPTIONAL SUBJECTS</t>
  </si>
  <si>
    <t>Year</t>
  </si>
  <si>
    <t>Professional Communication</t>
  </si>
  <si>
    <t>Electric Traction</t>
  </si>
  <si>
    <t>Annex I</t>
  </si>
  <si>
    <t>Annex II</t>
  </si>
  <si>
    <t>FACULTATIVE SUBJECTS</t>
  </si>
  <si>
    <t>Power Sources</t>
  </si>
  <si>
    <t>Electrical and Electronic Measurement II</t>
  </si>
  <si>
    <t>Electrical Equipment</t>
  </si>
  <si>
    <t>Electrical and Electronic Measurement I</t>
  </si>
  <si>
    <t>Computer Networks</t>
  </si>
  <si>
    <t>E,C</t>
  </si>
  <si>
    <t>Credit points</t>
  </si>
  <si>
    <t>Course</t>
  </si>
  <si>
    <t>English V-VI</t>
  </si>
  <si>
    <t>STARTING WITH THE 2018-2019 ACADEMIC YEAR</t>
  </si>
  <si>
    <t>Mechanics</t>
  </si>
  <si>
    <t>Applied Software</t>
  </si>
  <si>
    <t>English I</t>
  </si>
  <si>
    <t>Optional Subject OP11</t>
  </si>
  <si>
    <t>English II</t>
  </si>
  <si>
    <t>Computer Aided Graphics I</t>
  </si>
  <si>
    <t>Electronics</t>
  </si>
  <si>
    <t>2EE1OX05</t>
  </si>
  <si>
    <t>2EE1OX09</t>
  </si>
  <si>
    <t>2EE2OX10</t>
  </si>
  <si>
    <t>2EE2OF12</t>
  </si>
  <si>
    <t>2EE2OD13</t>
  </si>
  <si>
    <t>2EE2AF14</t>
  </si>
  <si>
    <t>2EE2OD16</t>
  </si>
  <si>
    <t>2EE2OX17</t>
  </si>
  <si>
    <t>8E+ 7C</t>
  </si>
  <si>
    <t>Computer Programming and
Programming Languages I</t>
  </si>
  <si>
    <t>Physical Education and Sports I</t>
  </si>
  <si>
    <t>Physical Education and Sports II</t>
  </si>
  <si>
    <t>Physical Education and Sports III</t>
  </si>
  <si>
    <t>Computer Aided Graphics II</t>
  </si>
  <si>
    <t>Computer Programming and
Programming Languages II</t>
  </si>
  <si>
    <t>Physical Education and Sports IV</t>
  </si>
  <si>
    <t>Practical Training 3weeks.x30 hours/week</t>
  </si>
  <si>
    <t>2EE3OF18</t>
  </si>
  <si>
    <t>2EE3OD23</t>
  </si>
  <si>
    <t>2EE3OD24</t>
  </si>
  <si>
    <t>2EE3OX25</t>
  </si>
  <si>
    <t>2EE4OD26</t>
  </si>
  <si>
    <t>2EE4AX27</t>
  </si>
  <si>
    <t>2EE4OF29</t>
  </si>
  <si>
    <t>2EE4OD30</t>
  </si>
  <si>
    <t>2EE4AD31</t>
  </si>
  <si>
    <t>2EE4OF32</t>
  </si>
  <si>
    <t>2EE4OX33</t>
  </si>
  <si>
    <t>2EE4OD34</t>
  </si>
  <si>
    <t>Professor Ph. D. Sorin Mihai RADU</t>
  </si>
  <si>
    <t>Associate Professor Ph. D.  Iosif DUMITRESCU</t>
  </si>
  <si>
    <t>Engineers - IF, 4 years x 2 sem./year x 14 weeks./sem. x (26-28)  hours/week.</t>
  </si>
  <si>
    <t>Industrial instrumentation</t>
  </si>
  <si>
    <t>Transducers, Interfaces and Data Acquisition</t>
  </si>
  <si>
    <t>Thermodynamics</t>
  </si>
  <si>
    <t>Numerical Equipment for
Electromechanical Installations</t>
  </si>
  <si>
    <t>Optional Subject OP31</t>
  </si>
  <si>
    <t>Electromechanical industrial facilities</t>
  </si>
  <si>
    <t>Static Convertors II - Project</t>
  </si>
  <si>
    <t>2EE5OD36</t>
  </si>
  <si>
    <t>2EE5OD38</t>
  </si>
  <si>
    <t>2EE5OD39</t>
  </si>
  <si>
    <t>2EE5OS40</t>
  </si>
  <si>
    <t>2EE5OD41</t>
  </si>
  <si>
    <t>2EE6OD43</t>
  </si>
  <si>
    <t>2EE6OD44</t>
  </si>
  <si>
    <t>2EE6AS46</t>
  </si>
  <si>
    <t>2EE6AS47</t>
  </si>
  <si>
    <t>2EE6OD48</t>
  </si>
  <si>
    <t>2EE6OS49</t>
  </si>
  <si>
    <t>Systems with microprocessors</t>
  </si>
  <si>
    <t>Computer-Aided Process Control</t>
  </si>
  <si>
    <t>Microcontrollers and Integrated Systems</t>
  </si>
  <si>
    <t>Electrical Installations II - Project</t>
  </si>
  <si>
    <t>Analog and Digital Transmissions</t>
  </si>
  <si>
    <t>Practical Training  for the Graduation Paper</t>
  </si>
  <si>
    <t>2EE7OS51</t>
  </si>
  <si>
    <t>2EE7OS52</t>
  </si>
  <si>
    <t>2EE7AS53</t>
  </si>
  <si>
    <t>2EE7OD54</t>
  </si>
  <si>
    <t>2EE7OS55</t>
  </si>
  <si>
    <t>2EE7AS56</t>
  </si>
  <si>
    <t>2EE8OS57</t>
  </si>
  <si>
    <t>2EE8OS61</t>
  </si>
  <si>
    <t>2EE8OS62</t>
  </si>
  <si>
    <t>2EE8OS63</t>
  </si>
  <si>
    <t>2EE8OS64</t>
  </si>
  <si>
    <t>2EE8OS65</t>
  </si>
  <si>
    <t>There are 10 credit points granted for the graduation paper</t>
  </si>
  <si>
    <t>Ethics and Academic Integrity</t>
  </si>
  <si>
    <t>Numerical Methods</t>
  </si>
  <si>
    <t>Special Mathematics</t>
  </si>
  <si>
    <t xml:space="preserve"> French  I</t>
  </si>
  <si>
    <t>Spanish I</t>
  </si>
  <si>
    <t xml:space="preserve"> French  II</t>
  </si>
  <si>
    <t>Spanish II</t>
  </si>
  <si>
    <t>Management</t>
  </si>
  <si>
    <t>Mechanisms and Machine Parts</t>
  </si>
  <si>
    <t>Mechatronics</t>
  </si>
  <si>
    <t>Electromechanical Systems Operation and Reliability</t>
  </si>
  <si>
    <t>Electromechanical Equipment Manufacturing Technology</t>
  </si>
  <si>
    <t>Electrothermics</t>
  </si>
  <si>
    <t>Electrical Technologies</t>
  </si>
  <si>
    <t>Use of electricity</t>
  </si>
  <si>
    <t>Stations and Transformer Substations</t>
  </si>
  <si>
    <t>Special Electrical Machines</t>
  </si>
  <si>
    <t>History of the Technique</t>
  </si>
  <si>
    <t>Production, transport
and power distribution</t>
  </si>
  <si>
    <t>Environment Protection</t>
  </si>
  <si>
    <t>Databases in electrical engineering</t>
  </si>
  <si>
    <t>Graphs in Electrical Engineering</t>
  </si>
  <si>
    <t>Basics of Computer-Aided Design</t>
  </si>
  <si>
    <t>Flexible Manufacturing Systems</t>
  </si>
  <si>
    <t>Entrepreneurship</t>
  </si>
  <si>
    <t>2EE2LX61</t>
  </si>
  <si>
    <t>2EE3LD62</t>
  </si>
  <si>
    <t>2EE3LX63</t>
  </si>
  <si>
    <t>2EE5LS65</t>
  </si>
  <si>
    <t>2EE6LS66</t>
  </si>
  <si>
    <t>67/
68</t>
  </si>
  <si>
    <t>2EE5/6LX67/68</t>
  </si>
  <si>
    <t>2EE7LS69</t>
  </si>
  <si>
    <t>2EE8LS70</t>
  </si>
  <si>
    <t>71/
72</t>
  </si>
  <si>
    <t>2EE7/8LX71/72</t>
  </si>
  <si>
    <t>1/1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</si>
</sst>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  <numFmt numFmtId="165" formatCode="0.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3" fillId="0" borderId="21" xfId="0" applyFont="1" applyBorder="1" applyAlignment="1">
      <alignment wrapText="1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2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3" fillId="0" borderId="0" xfId="0" applyNumberFormat="1" applyFont="1" applyAlignment="1">
      <alignment/>
    </xf>
    <xf numFmtId="0" fontId="3" fillId="0" borderId="25" xfId="0" applyFont="1" applyBorder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" fontId="4" fillId="0" borderId="2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17" xfId="0" applyNumberFormat="1" applyFont="1" applyBorder="1" applyAlignment="1">
      <alignment horizontal="right" wrapText="1"/>
    </xf>
    <xf numFmtId="0" fontId="3" fillId="0" borderId="26" xfId="0" applyFont="1" applyBorder="1" applyAlignment="1">
      <alignment/>
    </xf>
    <xf numFmtId="0" fontId="3" fillId="0" borderId="18" xfId="0" applyNumberFormat="1" applyFont="1" applyBorder="1" applyAlignment="1">
      <alignment horizontal="right" wrapText="1"/>
    </xf>
    <xf numFmtId="0" fontId="3" fillId="0" borderId="2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34" borderId="17" xfId="46" applyNumberFormat="1" applyFont="1" applyFill="1" applyBorder="1" applyAlignment="1">
      <alignment horizontal="right"/>
      <protection/>
    </xf>
    <xf numFmtId="0" fontId="3" fillId="34" borderId="10" xfId="46" applyNumberFormat="1" applyFont="1" applyFill="1" applyBorder="1" applyAlignment="1">
      <alignment horizontal="right"/>
      <protection/>
    </xf>
    <xf numFmtId="0" fontId="3" fillId="34" borderId="18" xfId="46" applyNumberFormat="1" applyFont="1" applyFill="1" applyBorder="1" applyAlignment="1">
      <alignment horizontal="right"/>
      <protection/>
    </xf>
    <xf numFmtId="0" fontId="3" fillId="34" borderId="17" xfId="46" applyFont="1" applyFill="1" applyBorder="1" applyAlignment="1">
      <alignment wrapText="1"/>
      <protection/>
    </xf>
    <xf numFmtId="0" fontId="3" fillId="34" borderId="39" xfId="46" applyFont="1" applyFill="1" applyBorder="1">
      <alignment/>
      <protection/>
    </xf>
    <xf numFmtId="0" fontId="3" fillId="34" borderId="40" xfId="46" applyFont="1" applyFill="1" applyBorder="1">
      <alignment/>
      <protection/>
    </xf>
    <xf numFmtId="0" fontId="3" fillId="34" borderId="41" xfId="46" applyFont="1" applyFill="1" applyBorder="1">
      <alignment/>
      <protection/>
    </xf>
    <xf numFmtId="1" fontId="3" fillId="34" borderId="39" xfId="46" applyNumberFormat="1" applyFont="1" applyFill="1" applyBorder="1" applyAlignment="1">
      <alignment horizontal="left"/>
      <protection/>
    </xf>
    <xf numFmtId="0" fontId="3" fillId="34" borderId="17" xfId="46" applyFont="1" applyFill="1" applyBorder="1" applyAlignment="1">
      <alignment horizontal="center"/>
      <protection/>
    </xf>
    <xf numFmtId="0" fontId="3" fillId="34" borderId="10" xfId="46" applyFont="1" applyFill="1" applyBorder="1">
      <alignment/>
      <protection/>
    </xf>
    <xf numFmtId="0" fontId="3" fillId="34" borderId="10" xfId="46" applyFont="1" applyFill="1" applyBorder="1" applyAlignment="1">
      <alignment wrapText="1"/>
      <protection/>
    </xf>
    <xf numFmtId="0" fontId="3" fillId="34" borderId="42" xfId="46" applyFont="1" applyFill="1" applyBorder="1">
      <alignment/>
      <protection/>
    </xf>
    <xf numFmtId="0" fontId="3" fillId="34" borderId="43" xfId="46" applyFont="1" applyFill="1" applyBorder="1">
      <alignment/>
      <protection/>
    </xf>
    <xf numFmtId="0" fontId="3" fillId="34" borderId="44" xfId="46" applyFont="1" applyFill="1" applyBorder="1">
      <alignment/>
      <protection/>
    </xf>
    <xf numFmtId="1" fontId="3" fillId="34" borderId="42" xfId="46" applyNumberFormat="1" applyFont="1" applyFill="1" applyBorder="1" applyAlignment="1">
      <alignment horizontal="left"/>
      <protection/>
    </xf>
    <xf numFmtId="0" fontId="3" fillId="34" borderId="42" xfId="46" applyFont="1" applyFill="1" applyBorder="1" applyAlignment="1">
      <alignment wrapText="1"/>
      <protection/>
    </xf>
    <xf numFmtId="0" fontId="3" fillId="34" borderId="19" xfId="46" applyFont="1" applyFill="1" applyBorder="1" applyAlignment="1">
      <alignment horizontal="center"/>
      <protection/>
    </xf>
    <xf numFmtId="0" fontId="3" fillId="34" borderId="10" xfId="46" applyFont="1" applyFill="1" applyBorder="1" applyAlignment="1">
      <alignment horizontal="center"/>
      <protection/>
    </xf>
    <xf numFmtId="0" fontId="3" fillId="34" borderId="44" xfId="46" applyFont="1" applyFill="1" applyBorder="1" applyAlignment="1">
      <alignment horizontal="right"/>
      <protection/>
    </xf>
    <xf numFmtId="0" fontId="3" fillId="34" borderId="44" xfId="46" applyFont="1" applyFill="1" applyBorder="1" applyAlignment="1">
      <alignment horizontal="left"/>
      <protection/>
    </xf>
    <xf numFmtId="0" fontId="3" fillId="34" borderId="18" xfId="47" applyFont="1" applyFill="1" applyBorder="1" applyAlignment="1">
      <alignment horizontal="left"/>
      <protection/>
    </xf>
    <xf numFmtId="0" fontId="3" fillId="34" borderId="32" xfId="47" applyFont="1" applyFill="1" applyBorder="1" applyAlignment="1">
      <alignment horizontal="center"/>
      <protection/>
    </xf>
    <xf numFmtId="0" fontId="3" fillId="34" borderId="33" xfId="47" applyFont="1" applyFill="1" applyBorder="1" applyAlignment="1">
      <alignment horizontal="center"/>
      <protection/>
    </xf>
    <xf numFmtId="0" fontId="3" fillId="34" borderId="34" xfId="47" applyFont="1" applyFill="1" applyBorder="1" applyAlignment="1">
      <alignment horizontal="center"/>
      <protection/>
    </xf>
    <xf numFmtId="0" fontId="3" fillId="34" borderId="32" xfId="47" applyFont="1" applyFill="1" applyBorder="1" applyAlignment="1">
      <alignment horizontal="left" vertical="center"/>
      <protection/>
    </xf>
    <xf numFmtId="0" fontId="3" fillId="34" borderId="34" xfId="47" applyFont="1" applyFill="1" applyBorder="1" applyAlignment="1">
      <alignment horizontal="center" vertical="center"/>
      <protection/>
    </xf>
    <xf numFmtId="0" fontId="3" fillId="34" borderId="32" xfId="47" applyFont="1" applyFill="1" applyBorder="1" applyAlignment="1">
      <alignment horizontal="right"/>
      <protection/>
    </xf>
    <xf numFmtId="0" fontId="3" fillId="34" borderId="33" xfId="47" applyFont="1" applyFill="1" applyBorder="1" applyAlignment="1">
      <alignment horizontal="right"/>
      <protection/>
    </xf>
    <xf numFmtId="0" fontId="3" fillId="34" borderId="34" xfId="47" applyFont="1" applyFill="1" applyBorder="1" applyAlignment="1">
      <alignment horizontal="right"/>
      <protection/>
    </xf>
    <xf numFmtId="0" fontId="3" fillId="34" borderId="18" xfId="47" applyFont="1" applyFill="1" applyBorder="1" applyAlignment="1">
      <alignment horizontal="center"/>
      <protection/>
    </xf>
    <xf numFmtId="0" fontId="3" fillId="34" borderId="30" xfId="46" applyFont="1" applyFill="1" applyBorder="1">
      <alignment/>
      <protection/>
    </xf>
    <xf numFmtId="0" fontId="3" fillId="34" borderId="19" xfId="46" applyFont="1" applyFill="1" applyBorder="1">
      <alignment/>
      <protection/>
    </xf>
    <xf numFmtId="0" fontId="3" fillId="34" borderId="45" xfId="46" applyFont="1" applyFill="1" applyBorder="1">
      <alignment/>
      <protection/>
    </xf>
    <xf numFmtId="0" fontId="3" fillId="34" borderId="46" xfId="46" applyFont="1" applyFill="1" applyBorder="1">
      <alignment/>
      <protection/>
    </xf>
    <xf numFmtId="0" fontId="3" fillId="34" borderId="47" xfId="46" applyFont="1" applyFill="1" applyBorder="1">
      <alignment/>
      <protection/>
    </xf>
    <xf numFmtId="0" fontId="3" fillId="34" borderId="48" xfId="46" applyFont="1" applyFill="1" applyBorder="1">
      <alignment/>
      <protection/>
    </xf>
    <xf numFmtId="0" fontId="3" fillId="34" borderId="49" xfId="46" applyFont="1" applyFill="1" applyBorder="1">
      <alignment/>
      <protection/>
    </xf>
    <xf numFmtId="1" fontId="3" fillId="34" borderId="45" xfId="46" applyNumberFormat="1" applyFont="1" applyFill="1" applyBorder="1" applyAlignment="1">
      <alignment horizontal="left"/>
      <protection/>
    </xf>
    <xf numFmtId="0" fontId="3" fillId="34" borderId="47" xfId="46" applyFont="1" applyFill="1" applyBorder="1" applyAlignment="1">
      <alignment horizontal="right"/>
      <protection/>
    </xf>
    <xf numFmtId="0" fontId="3" fillId="34" borderId="36" xfId="46" applyFont="1" applyFill="1" applyBorder="1" applyAlignment="1">
      <alignment horizontal="center"/>
      <protection/>
    </xf>
    <xf numFmtId="0" fontId="3" fillId="34" borderId="19" xfId="46" applyFont="1" applyFill="1" applyBorder="1" applyAlignment="1">
      <alignment wrapText="1"/>
      <protection/>
    </xf>
    <xf numFmtId="0" fontId="3" fillId="34" borderId="21" xfId="46" applyFont="1" applyFill="1" applyBorder="1">
      <alignment/>
      <protection/>
    </xf>
    <xf numFmtId="0" fontId="3" fillId="34" borderId="50" xfId="46" applyFont="1" applyFill="1" applyBorder="1">
      <alignment/>
      <protection/>
    </xf>
    <xf numFmtId="0" fontId="3" fillId="34" borderId="51" xfId="46" applyFont="1" applyFill="1" applyBorder="1">
      <alignment/>
      <protection/>
    </xf>
    <xf numFmtId="0" fontId="3" fillId="34" borderId="42" xfId="46" applyFont="1" applyFill="1" applyBorder="1" applyAlignment="1">
      <alignment horizontal="right"/>
      <protection/>
    </xf>
    <xf numFmtId="0" fontId="3" fillId="34" borderId="35" xfId="46" applyFont="1" applyFill="1" applyBorder="1">
      <alignment/>
      <protection/>
    </xf>
    <xf numFmtId="0" fontId="3" fillId="34" borderId="52" xfId="46" applyFont="1" applyFill="1" applyBorder="1" applyAlignment="1">
      <alignment wrapText="1"/>
      <protection/>
    </xf>
    <xf numFmtId="0" fontId="3" fillId="34" borderId="53" xfId="46" applyFont="1" applyFill="1" applyBorder="1">
      <alignment/>
      <protection/>
    </xf>
    <xf numFmtId="0" fontId="3" fillId="34" borderId="54" xfId="46" applyFont="1" applyFill="1" applyBorder="1">
      <alignment/>
      <protection/>
    </xf>
    <xf numFmtId="0" fontId="3" fillId="34" borderId="55" xfId="46" applyFont="1" applyFill="1" applyBorder="1">
      <alignment/>
      <protection/>
    </xf>
    <xf numFmtId="0" fontId="3" fillId="34" borderId="56" xfId="46" applyFont="1" applyFill="1" applyBorder="1">
      <alignment/>
      <protection/>
    </xf>
    <xf numFmtId="0" fontId="3" fillId="34" borderId="57" xfId="46" applyFont="1" applyFill="1" applyBorder="1">
      <alignment/>
      <protection/>
    </xf>
    <xf numFmtId="0" fontId="3" fillId="34" borderId="55" xfId="46" applyFont="1" applyFill="1" applyBorder="1" applyAlignment="1">
      <alignment horizontal="right"/>
      <protection/>
    </xf>
    <xf numFmtId="0" fontId="3" fillId="34" borderId="34" xfId="47" applyFont="1" applyFill="1" applyBorder="1" applyAlignment="1">
      <alignment horizontal="right" vertical="center"/>
      <protection/>
    </xf>
    <xf numFmtId="0" fontId="3" fillId="34" borderId="58" xfId="47" applyFont="1" applyFill="1" applyBorder="1" applyAlignment="1">
      <alignment horizontal="center"/>
      <protection/>
    </xf>
    <xf numFmtId="0" fontId="3" fillId="0" borderId="17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right"/>
    </xf>
    <xf numFmtId="0" fontId="3" fillId="34" borderId="39" xfId="46" applyFont="1" applyFill="1" applyBorder="1" applyAlignment="1">
      <alignment horizontal="left"/>
      <protection/>
    </xf>
    <xf numFmtId="0" fontId="3" fillId="34" borderId="41" xfId="46" applyFont="1" applyFill="1" applyBorder="1" applyAlignment="1">
      <alignment horizontal="left"/>
      <protection/>
    </xf>
    <xf numFmtId="0" fontId="3" fillId="34" borderId="42" xfId="46" applyFont="1" applyFill="1" applyBorder="1" applyAlignment="1">
      <alignment horizontal="left"/>
      <protection/>
    </xf>
    <xf numFmtId="0" fontId="3" fillId="34" borderId="37" xfId="46" applyFont="1" applyFill="1" applyBorder="1" applyAlignment="1">
      <alignment horizontal="center"/>
      <protection/>
    </xf>
    <xf numFmtId="0" fontId="11" fillId="34" borderId="44" xfId="46" applyFont="1" applyFill="1" applyBorder="1">
      <alignment/>
      <protection/>
    </xf>
    <xf numFmtId="0" fontId="3" fillId="34" borderId="51" xfId="46" applyFont="1" applyFill="1" applyBorder="1" applyAlignment="1">
      <alignment horizontal="right" wrapText="1"/>
      <protection/>
    </xf>
    <xf numFmtId="0" fontId="3" fillId="34" borderId="51" xfId="46" applyFont="1" applyFill="1" applyBorder="1" applyAlignment="1">
      <alignment horizontal="right"/>
      <protection/>
    </xf>
    <xf numFmtId="0" fontId="3" fillId="34" borderId="50" xfId="46" applyFont="1" applyFill="1" applyBorder="1" applyAlignment="1">
      <alignment horizontal="left"/>
      <protection/>
    </xf>
    <xf numFmtId="0" fontId="3" fillId="34" borderId="30" xfId="46" applyFont="1" applyFill="1" applyBorder="1" applyAlignment="1">
      <alignment wrapText="1"/>
      <protection/>
    </xf>
    <xf numFmtId="0" fontId="3" fillId="34" borderId="45" xfId="46" applyFont="1" applyFill="1" applyBorder="1" applyAlignment="1">
      <alignment horizontal="left"/>
      <protection/>
    </xf>
    <xf numFmtId="0" fontId="3" fillId="34" borderId="47" xfId="46" applyFont="1" applyFill="1" applyBorder="1" applyAlignment="1">
      <alignment horizontal="left"/>
      <protection/>
    </xf>
    <xf numFmtId="0" fontId="3" fillId="34" borderId="45" xfId="46" applyFont="1" applyFill="1" applyBorder="1" applyAlignment="1">
      <alignment wrapText="1"/>
      <protection/>
    </xf>
    <xf numFmtId="0" fontId="3" fillId="34" borderId="47" xfId="46" applyFont="1" applyFill="1" applyBorder="1" applyAlignment="1">
      <alignment wrapText="1"/>
      <protection/>
    </xf>
    <xf numFmtId="0" fontId="12" fillId="34" borderId="46" xfId="46" applyFont="1" applyFill="1" applyBorder="1">
      <alignment/>
      <protection/>
    </xf>
    <xf numFmtId="0" fontId="3" fillId="34" borderId="49" xfId="46" applyFont="1" applyFill="1" applyBorder="1" applyAlignment="1">
      <alignment horizontal="right" wrapText="1"/>
      <protection/>
    </xf>
    <xf numFmtId="0" fontId="3" fillId="34" borderId="48" xfId="46" applyFont="1" applyFill="1" applyBorder="1" applyAlignment="1">
      <alignment horizontal="left"/>
      <protection/>
    </xf>
    <xf numFmtId="0" fontId="3" fillId="34" borderId="49" xfId="46" applyFont="1" applyFill="1" applyBorder="1" applyAlignment="1">
      <alignment horizontal="right"/>
      <protection/>
    </xf>
    <xf numFmtId="0" fontId="3" fillId="34" borderId="45" xfId="46" applyFont="1" applyFill="1" applyBorder="1" applyAlignment="1">
      <alignment horizontal="right"/>
      <protection/>
    </xf>
    <xf numFmtId="0" fontId="3" fillId="34" borderId="46" xfId="46" applyFont="1" applyFill="1" applyBorder="1" applyAlignment="1">
      <alignment horizontal="right"/>
      <protection/>
    </xf>
    <xf numFmtId="0" fontId="3" fillId="34" borderId="48" xfId="46" applyFont="1" applyFill="1" applyBorder="1" applyAlignment="1">
      <alignment horizontal="right"/>
      <protection/>
    </xf>
    <xf numFmtId="0" fontId="3" fillId="34" borderId="50" xfId="46" applyFont="1" applyFill="1" applyBorder="1" applyAlignment="1">
      <alignment horizontal="right"/>
      <protection/>
    </xf>
    <xf numFmtId="0" fontId="3" fillId="0" borderId="59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36" xfId="0" applyFont="1" applyFill="1" applyBorder="1" applyAlignment="1">
      <alignment wrapText="1"/>
    </xf>
    <xf numFmtId="0" fontId="3" fillId="0" borderId="61" xfId="0" applyFont="1" applyFill="1" applyBorder="1" applyAlignment="1">
      <alignment/>
    </xf>
    <xf numFmtId="0" fontId="3" fillId="34" borderId="58" xfId="46" applyFont="1" applyFill="1" applyBorder="1">
      <alignment/>
      <protection/>
    </xf>
    <xf numFmtId="0" fontId="3" fillId="34" borderId="58" xfId="46" applyFont="1" applyFill="1" applyBorder="1" applyAlignment="1">
      <alignment/>
      <protection/>
    </xf>
    <xf numFmtId="0" fontId="3" fillId="34" borderId="22" xfId="46" applyFont="1" applyFill="1" applyBorder="1" applyAlignment="1">
      <alignment/>
      <protection/>
    </xf>
    <xf numFmtId="0" fontId="3" fillId="34" borderId="31" xfId="46" applyFont="1" applyFill="1" applyBorder="1" applyAlignment="1">
      <alignment/>
      <protection/>
    </xf>
    <xf numFmtId="0" fontId="3" fillId="34" borderId="29" xfId="46" applyFont="1" applyFill="1" applyBorder="1" applyAlignment="1">
      <alignment/>
      <protection/>
    </xf>
    <xf numFmtId="0" fontId="3" fillId="34" borderId="62" xfId="46" applyFont="1" applyFill="1" applyBorder="1" applyAlignment="1">
      <alignment/>
      <protection/>
    </xf>
    <xf numFmtId="0" fontId="3" fillId="34" borderId="63" xfId="46" applyFont="1" applyFill="1" applyBorder="1" applyAlignment="1">
      <alignment/>
      <protection/>
    </xf>
    <xf numFmtId="0" fontId="3" fillId="34" borderId="22" xfId="46" applyFont="1" applyFill="1" applyBorder="1" applyAlignment="1">
      <alignment horizontal="left"/>
      <protection/>
    </xf>
    <xf numFmtId="0" fontId="3" fillId="34" borderId="29" xfId="46" applyFont="1" applyFill="1" applyBorder="1">
      <alignment/>
      <protection/>
    </xf>
    <xf numFmtId="0" fontId="3" fillId="34" borderId="62" xfId="46" applyFont="1" applyFill="1" applyBorder="1">
      <alignment/>
      <protection/>
    </xf>
    <xf numFmtId="0" fontId="3" fillId="34" borderId="63" xfId="46" applyFont="1" applyFill="1" applyBorder="1" applyAlignment="1">
      <alignment horizontal="right"/>
      <protection/>
    </xf>
    <xf numFmtId="0" fontId="3" fillId="34" borderId="22" xfId="46" applyFont="1" applyFill="1" applyBorder="1">
      <alignment/>
      <protection/>
    </xf>
    <xf numFmtId="0" fontId="3" fillId="34" borderId="31" xfId="46" applyFont="1" applyFill="1" applyBorder="1">
      <alignment/>
      <protection/>
    </xf>
    <xf numFmtId="0" fontId="3" fillId="34" borderId="62" xfId="46" applyFont="1" applyFill="1" applyBorder="1" applyAlignment="1">
      <alignment horizontal="center"/>
      <protection/>
    </xf>
    <xf numFmtId="0" fontId="3" fillId="34" borderId="29" xfId="46" applyFont="1" applyFill="1" applyBorder="1" applyAlignment="1">
      <alignment horizontal="center"/>
      <protection/>
    </xf>
    <xf numFmtId="0" fontId="3" fillId="34" borderId="10" xfId="47" applyFont="1" applyFill="1" applyBorder="1" applyAlignment="1">
      <alignment horizontal="left"/>
      <protection/>
    </xf>
    <xf numFmtId="0" fontId="3" fillId="34" borderId="42" xfId="47" applyFont="1" applyFill="1" applyBorder="1" applyAlignment="1">
      <alignment horizontal="center"/>
      <protection/>
    </xf>
    <xf numFmtId="0" fontId="3" fillId="34" borderId="43" xfId="47" applyFont="1" applyFill="1" applyBorder="1" applyAlignment="1">
      <alignment horizontal="center"/>
      <protection/>
    </xf>
    <xf numFmtId="0" fontId="3" fillId="34" borderId="44" xfId="47" applyFont="1" applyFill="1" applyBorder="1" applyAlignment="1">
      <alignment horizontal="center"/>
      <protection/>
    </xf>
    <xf numFmtId="0" fontId="3" fillId="34" borderId="42" xfId="47" applyFont="1" applyFill="1" applyBorder="1" applyAlignment="1">
      <alignment horizontal="left" vertical="center"/>
      <protection/>
    </xf>
    <xf numFmtId="0" fontId="3" fillId="34" borderId="44" xfId="47" applyFont="1" applyFill="1" applyBorder="1" applyAlignment="1">
      <alignment horizontal="right" vertical="center"/>
      <protection/>
    </xf>
    <xf numFmtId="0" fontId="3" fillId="34" borderId="42" xfId="47" applyFont="1" applyFill="1" applyBorder="1" applyAlignment="1">
      <alignment horizontal="right"/>
      <protection/>
    </xf>
    <xf numFmtId="0" fontId="3" fillId="34" borderId="43" xfId="47" applyFont="1" applyFill="1" applyBorder="1" applyAlignment="1">
      <alignment horizontal="right"/>
      <protection/>
    </xf>
    <xf numFmtId="0" fontId="3" fillId="34" borderId="44" xfId="47" applyFont="1" applyFill="1" applyBorder="1" applyAlignment="1">
      <alignment horizontal="right"/>
      <protection/>
    </xf>
    <xf numFmtId="0" fontId="3" fillId="34" borderId="10" xfId="47" applyFont="1" applyFill="1" applyBorder="1" applyAlignment="1">
      <alignment horizontal="center"/>
      <protection/>
    </xf>
    <xf numFmtId="0" fontId="3" fillId="0" borderId="30" xfId="0" applyFont="1" applyBorder="1" applyAlignment="1">
      <alignment wrapText="1"/>
    </xf>
    <xf numFmtId="0" fontId="3" fillId="0" borderId="3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0" xfId="0" applyNumberFormat="1" applyFont="1" applyBorder="1" applyAlignment="1">
      <alignment horizontal="right" wrapText="1"/>
    </xf>
    <xf numFmtId="0" fontId="3" fillId="0" borderId="38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34" borderId="21" xfId="46" applyFont="1" applyFill="1" applyBorder="1" applyAlignment="1">
      <alignment wrapText="1"/>
      <protection/>
    </xf>
    <xf numFmtId="0" fontId="3" fillId="34" borderId="18" xfId="46" applyFont="1" applyFill="1" applyBorder="1">
      <alignment/>
      <protection/>
    </xf>
    <xf numFmtId="0" fontId="3" fillId="34" borderId="27" xfId="46" applyFont="1" applyFill="1" applyBorder="1" applyAlignment="1">
      <alignment wrapText="1"/>
      <protection/>
    </xf>
    <xf numFmtId="0" fontId="3" fillId="34" borderId="32" xfId="46" applyFont="1" applyFill="1" applyBorder="1">
      <alignment/>
      <protection/>
    </xf>
    <xf numFmtId="0" fontId="3" fillId="34" borderId="33" xfId="46" applyFont="1" applyFill="1" applyBorder="1">
      <alignment/>
      <protection/>
    </xf>
    <xf numFmtId="0" fontId="3" fillId="34" borderId="34" xfId="46" applyFont="1" applyFill="1" applyBorder="1">
      <alignment/>
      <protection/>
    </xf>
    <xf numFmtId="0" fontId="3" fillId="34" borderId="32" xfId="46" applyFont="1" applyFill="1" applyBorder="1" applyAlignment="1">
      <alignment horizontal="left"/>
      <protection/>
    </xf>
    <xf numFmtId="0" fontId="3" fillId="34" borderId="34" xfId="46" applyFont="1" applyFill="1" applyBorder="1" applyAlignment="1">
      <alignment horizontal="right"/>
      <protection/>
    </xf>
    <xf numFmtId="0" fontId="3" fillId="34" borderId="18" xfId="46" applyFont="1" applyFill="1" applyBorder="1" applyAlignment="1">
      <alignment horizontal="center"/>
      <protection/>
    </xf>
    <xf numFmtId="0" fontId="3" fillId="34" borderId="47" xfId="46" applyFont="1" applyFill="1" applyBorder="1" applyAlignment="1">
      <alignment horizontal="right" wrapText="1"/>
      <protection/>
    </xf>
    <xf numFmtId="0" fontId="3" fillId="34" borderId="64" xfId="46" applyFont="1" applyFill="1" applyBorder="1">
      <alignment/>
      <protection/>
    </xf>
    <xf numFmtId="0" fontId="5" fillId="34" borderId="58" xfId="46" applyFont="1" applyFill="1" applyBorder="1">
      <alignment/>
      <protection/>
    </xf>
    <xf numFmtId="0" fontId="5" fillId="34" borderId="30" xfId="46" applyFont="1" applyFill="1" applyBorder="1">
      <alignment/>
      <protection/>
    </xf>
    <xf numFmtId="0" fontId="3" fillId="34" borderId="13" xfId="46" applyFont="1" applyFill="1" applyBorder="1" applyAlignment="1">
      <alignment horizontal="left"/>
      <protection/>
    </xf>
    <xf numFmtId="0" fontId="3" fillId="34" borderId="16" xfId="46" applyFont="1" applyFill="1" applyBorder="1" applyAlignment="1">
      <alignment horizontal="right"/>
      <protection/>
    </xf>
    <xf numFmtId="0" fontId="3" fillId="34" borderId="46" xfId="46" applyFont="1" applyFill="1" applyBorder="1" applyAlignment="1">
      <alignment horizontal="center"/>
      <protection/>
    </xf>
    <xf numFmtId="0" fontId="3" fillId="34" borderId="58" xfId="46" applyFont="1" applyFill="1" applyBorder="1" applyAlignment="1">
      <alignment horizontal="center"/>
      <protection/>
    </xf>
    <xf numFmtId="0" fontId="3" fillId="0" borderId="50" xfId="0" applyFont="1" applyBorder="1" applyAlignment="1">
      <alignment wrapText="1"/>
    </xf>
    <xf numFmtId="0" fontId="3" fillId="34" borderId="17" xfId="46" applyFont="1" applyFill="1" applyBorder="1">
      <alignment/>
      <protection/>
    </xf>
    <xf numFmtId="0" fontId="3" fillId="34" borderId="51" xfId="46" applyFont="1" applyFill="1" applyBorder="1" applyAlignment="1">
      <alignment horizontal="left"/>
      <protection/>
    </xf>
    <xf numFmtId="0" fontId="3" fillId="34" borderId="64" xfId="46" applyFont="1" applyFill="1" applyBorder="1" applyAlignment="1">
      <alignment horizontal="left"/>
      <protection/>
    </xf>
    <xf numFmtId="0" fontId="3" fillId="34" borderId="65" xfId="46" applyFont="1" applyFill="1" applyBorder="1" applyAlignment="1">
      <alignment horizontal="left"/>
      <protection/>
    </xf>
    <xf numFmtId="0" fontId="3" fillId="34" borderId="38" xfId="46" applyFont="1" applyFill="1" applyBorder="1" applyAlignment="1">
      <alignment horizontal="center"/>
      <protection/>
    </xf>
    <xf numFmtId="0" fontId="3" fillId="34" borderId="66" xfId="46" applyFont="1" applyFill="1" applyBorder="1">
      <alignment/>
      <protection/>
    </xf>
    <xf numFmtId="0" fontId="3" fillId="34" borderId="37" xfId="46" applyFont="1" applyFill="1" applyBorder="1" applyAlignment="1">
      <alignment horizontal="right"/>
      <protection/>
    </xf>
    <xf numFmtId="0" fontId="3" fillId="34" borderId="58" xfId="47" applyFont="1" applyFill="1" applyBorder="1" applyAlignment="1">
      <alignment horizontal="left"/>
      <protection/>
    </xf>
    <xf numFmtId="0" fontId="3" fillId="34" borderId="22" xfId="47" applyFont="1" applyFill="1" applyBorder="1">
      <alignment/>
      <protection/>
    </xf>
    <xf numFmtId="0" fontId="3" fillId="34" borderId="31" xfId="47" applyFont="1" applyFill="1" applyBorder="1">
      <alignment/>
      <protection/>
    </xf>
    <xf numFmtId="0" fontId="3" fillId="34" borderId="29" xfId="47" applyFont="1" applyFill="1" applyBorder="1">
      <alignment/>
      <protection/>
    </xf>
    <xf numFmtId="0" fontId="3" fillId="34" borderId="22" xfId="47" applyFont="1" applyFill="1" applyBorder="1" applyAlignment="1">
      <alignment horizontal="center"/>
      <protection/>
    </xf>
    <xf numFmtId="0" fontId="3" fillId="34" borderId="31" xfId="47" applyFont="1" applyFill="1" applyBorder="1" applyAlignment="1">
      <alignment horizontal="center"/>
      <protection/>
    </xf>
    <xf numFmtId="0" fontId="3" fillId="34" borderId="29" xfId="47" applyFont="1" applyFill="1" applyBorder="1" applyAlignment="1">
      <alignment horizontal="right"/>
      <protection/>
    </xf>
    <xf numFmtId="0" fontId="3" fillId="34" borderId="22" xfId="47" applyFont="1" applyFill="1" applyBorder="1" applyAlignment="1">
      <alignment horizontal="right"/>
      <protection/>
    </xf>
    <xf numFmtId="0" fontId="3" fillId="34" borderId="62" xfId="47" applyFont="1" applyFill="1" applyBorder="1">
      <alignment/>
      <protection/>
    </xf>
    <xf numFmtId="0" fontId="3" fillId="34" borderId="31" xfId="47" applyFont="1" applyFill="1" applyBorder="1" applyAlignment="1">
      <alignment horizontal="right"/>
      <protection/>
    </xf>
    <xf numFmtId="0" fontId="3" fillId="0" borderId="67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34" borderId="66" xfId="46" applyFont="1" applyFill="1" applyBorder="1" applyAlignment="1">
      <alignment horizontal="center"/>
      <protection/>
    </xf>
    <xf numFmtId="0" fontId="3" fillId="34" borderId="12" xfId="46" applyFont="1" applyFill="1" applyBorder="1" applyAlignment="1">
      <alignment horizontal="center"/>
      <protection/>
    </xf>
    <xf numFmtId="0" fontId="3" fillId="34" borderId="11" xfId="46" applyFont="1" applyFill="1" applyBorder="1" applyAlignment="1">
      <alignment horizontal="center"/>
      <protection/>
    </xf>
    <xf numFmtId="0" fontId="3" fillId="34" borderId="51" xfId="46" applyFont="1" applyFill="1" applyBorder="1" applyAlignment="1">
      <alignment horizontal="center"/>
      <protection/>
    </xf>
    <xf numFmtId="0" fontId="3" fillId="34" borderId="13" xfId="46" applyFont="1" applyFill="1" applyBorder="1" applyAlignment="1">
      <alignment horizontal="center"/>
      <protection/>
    </xf>
    <xf numFmtId="0" fontId="3" fillId="34" borderId="14" xfId="46" applyFont="1" applyFill="1" applyBorder="1" applyAlignment="1">
      <alignment horizontal="center"/>
      <protection/>
    </xf>
    <xf numFmtId="0" fontId="3" fillId="34" borderId="16" xfId="46" applyFont="1" applyFill="1" applyBorder="1" applyAlignment="1">
      <alignment horizontal="center"/>
      <protection/>
    </xf>
    <xf numFmtId="0" fontId="3" fillId="34" borderId="15" xfId="46" applyFont="1" applyFill="1" applyBorder="1" applyAlignment="1">
      <alignment horizontal="center"/>
      <protection/>
    </xf>
    <xf numFmtId="0" fontId="7" fillId="34" borderId="20" xfId="46" applyFont="1" applyFill="1" applyBorder="1" applyAlignment="1">
      <alignment horizontal="center"/>
      <protection/>
    </xf>
    <xf numFmtId="0" fontId="3" fillId="34" borderId="20" xfId="46" applyFont="1" applyFill="1" applyBorder="1" applyAlignment="1">
      <alignment horizontal="center"/>
      <protection/>
    </xf>
    <xf numFmtId="0" fontId="3" fillId="34" borderId="24" xfId="46" applyFont="1" applyFill="1" applyBorder="1" applyAlignment="1">
      <alignment horizontal="center"/>
      <protection/>
    </xf>
    <xf numFmtId="0" fontId="3" fillId="34" borderId="39" xfId="46" applyFont="1" applyFill="1" applyBorder="1" applyAlignment="1">
      <alignment horizontal="center"/>
      <protection/>
    </xf>
    <xf numFmtId="0" fontId="3" fillId="34" borderId="40" xfId="46" applyFont="1" applyFill="1" applyBorder="1" applyAlignment="1">
      <alignment horizontal="center"/>
      <protection/>
    </xf>
    <xf numFmtId="0" fontId="3" fillId="34" borderId="41" xfId="46" applyFont="1" applyFill="1" applyBorder="1" applyAlignment="1">
      <alignment horizontal="center"/>
      <protection/>
    </xf>
    <xf numFmtId="0" fontId="3" fillId="34" borderId="68" xfId="46" applyFont="1" applyFill="1" applyBorder="1" applyAlignment="1">
      <alignment horizontal="center"/>
      <protection/>
    </xf>
    <xf numFmtId="0" fontId="7" fillId="34" borderId="69" xfId="46" applyFont="1" applyFill="1" applyBorder="1" applyAlignment="1">
      <alignment horizontal="center"/>
      <protection/>
    </xf>
    <xf numFmtId="0" fontId="3" fillId="34" borderId="69" xfId="46" applyFont="1" applyFill="1" applyBorder="1" applyAlignment="1">
      <alignment horizontal="center"/>
      <protection/>
    </xf>
    <xf numFmtId="0" fontId="3" fillId="34" borderId="59" xfId="46" applyFont="1" applyFill="1" applyBorder="1" applyAlignment="1">
      <alignment horizontal="center"/>
      <protection/>
    </xf>
    <xf numFmtId="0" fontId="3" fillId="34" borderId="70" xfId="46" applyFont="1" applyFill="1" applyBorder="1" applyAlignment="1">
      <alignment horizontal="center"/>
      <protection/>
    </xf>
    <xf numFmtId="0" fontId="3" fillId="34" borderId="71" xfId="46" applyFont="1" applyFill="1" applyBorder="1" applyAlignment="1">
      <alignment horizontal="center"/>
      <protection/>
    </xf>
    <xf numFmtId="0" fontId="3" fillId="34" borderId="72" xfId="46" applyFont="1" applyFill="1" applyBorder="1" applyAlignment="1">
      <alignment horizontal="center"/>
      <protection/>
    </xf>
    <xf numFmtId="0" fontId="3" fillId="34" borderId="73" xfId="46" applyFont="1" applyFill="1" applyBorder="1" applyAlignment="1">
      <alignment horizontal="center"/>
      <protection/>
    </xf>
    <xf numFmtId="0" fontId="7" fillId="34" borderId="74" xfId="46" applyFont="1" applyFill="1" applyBorder="1" applyAlignment="1">
      <alignment horizontal="center"/>
      <protection/>
    </xf>
    <xf numFmtId="0" fontId="3" fillId="34" borderId="22" xfId="46" applyFont="1" applyFill="1" applyBorder="1" applyAlignment="1">
      <alignment horizontal="center"/>
      <protection/>
    </xf>
    <xf numFmtId="0" fontId="3" fillId="34" borderId="63" xfId="46" applyFont="1" applyFill="1" applyBorder="1" applyAlignment="1">
      <alignment horizontal="center"/>
      <protection/>
    </xf>
    <xf numFmtId="0" fontId="3" fillId="34" borderId="61" xfId="46" applyFont="1" applyFill="1" applyBorder="1" applyAlignment="1">
      <alignment horizontal="center"/>
      <protection/>
    </xf>
    <xf numFmtId="0" fontId="3" fillId="34" borderId="32" xfId="46" applyFont="1" applyFill="1" applyBorder="1" applyAlignment="1">
      <alignment horizontal="center"/>
      <protection/>
    </xf>
    <xf numFmtId="0" fontId="3" fillId="34" borderId="33" xfId="46" applyFont="1" applyFill="1" applyBorder="1" applyAlignment="1">
      <alignment horizontal="center"/>
      <protection/>
    </xf>
    <xf numFmtId="0" fontId="3" fillId="34" borderId="34" xfId="46" applyFont="1" applyFill="1" applyBorder="1" applyAlignment="1">
      <alignment horizontal="center"/>
      <protection/>
    </xf>
    <xf numFmtId="0" fontId="3" fillId="34" borderId="64" xfId="46" applyFont="1" applyFill="1" applyBorder="1" applyAlignment="1">
      <alignment horizontal="center"/>
      <protection/>
    </xf>
    <xf numFmtId="0" fontId="7" fillId="34" borderId="65" xfId="46" applyFont="1" applyFill="1" applyBorder="1" applyAlignment="1">
      <alignment horizontal="center"/>
      <protection/>
    </xf>
    <xf numFmtId="49" fontId="3" fillId="34" borderId="64" xfId="46" applyNumberFormat="1" applyFont="1" applyFill="1" applyBorder="1" applyAlignment="1">
      <alignment horizontal="center"/>
      <protection/>
    </xf>
    <xf numFmtId="0" fontId="10" fillId="34" borderId="65" xfId="46" applyFont="1" applyFill="1" applyBorder="1" applyAlignment="1">
      <alignment horizontal="center"/>
      <protection/>
    </xf>
    <xf numFmtId="0" fontId="3" fillId="34" borderId="45" xfId="46" applyFont="1" applyFill="1" applyBorder="1" applyAlignment="1">
      <alignment horizontal="center"/>
      <protection/>
    </xf>
    <xf numFmtId="0" fontId="3" fillId="34" borderId="47" xfId="46" applyFont="1" applyFill="1" applyBorder="1" applyAlignment="1">
      <alignment horizontal="center"/>
      <protection/>
    </xf>
    <xf numFmtId="0" fontId="3" fillId="34" borderId="48" xfId="46" applyFont="1" applyFill="1" applyBorder="1" applyAlignment="1">
      <alignment horizontal="center"/>
      <protection/>
    </xf>
    <xf numFmtId="0" fontId="7" fillId="34" borderId="49" xfId="46" applyFont="1" applyFill="1" applyBorder="1" applyAlignment="1">
      <alignment horizontal="center"/>
      <protection/>
    </xf>
    <xf numFmtId="0" fontId="3" fillId="34" borderId="53" xfId="46" applyFont="1" applyFill="1" applyBorder="1" applyAlignment="1">
      <alignment horizontal="center"/>
      <protection/>
    </xf>
    <xf numFmtId="0" fontId="3" fillId="34" borderId="54" xfId="46" applyFont="1" applyFill="1" applyBorder="1" applyAlignment="1">
      <alignment horizontal="center"/>
      <protection/>
    </xf>
    <xf numFmtId="0" fontId="3" fillId="34" borderId="55" xfId="46" applyFont="1" applyFill="1" applyBorder="1" applyAlignment="1">
      <alignment horizontal="center"/>
      <protection/>
    </xf>
    <xf numFmtId="49" fontId="3" fillId="34" borderId="56" xfId="46" applyNumberFormat="1" applyFont="1" applyFill="1" applyBorder="1" applyAlignment="1">
      <alignment horizontal="center"/>
      <protection/>
    </xf>
    <xf numFmtId="0" fontId="10" fillId="34" borderId="57" xfId="46" applyFont="1" applyFill="1" applyBorder="1" applyAlignment="1">
      <alignment horizontal="center"/>
      <protection/>
    </xf>
    <xf numFmtId="0" fontId="3" fillId="34" borderId="74" xfId="46" applyFont="1" applyFill="1" applyBorder="1" applyAlignment="1">
      <alignment horizontal="center"/>
      <protection/>
    </xf>
    <xf numFmtId="0" fontId="3" fillId="34" borderId="67" xfId="46" applyFont="1" applyFill="1" applyBorder="1" applyAlignment="1">
      <alignment horizontal="center"/>
      <protection/>
    </xf>
    <xf numFmtId="0" fontId="3" fillId="34" borderId="75" xfId="46" applyFont="1" applyFill="1" applyBorder="1" applyAlignment="1">
      <alignment horizontal="center"/>
      <protection/>
    </xf>
    <xf numFmtId="0" fontId="3" fillId="34" borderId="76" xfId="46" applyFont="1" applyFill="1" applyBorder="1" applyAlignment="1">
      <alignment horizontal="center"/>
      <protection/>
    </xf>
    <xf numFmtId="0" fontId="3" fillId="34" borderId="77" xfId="46" applyFont="1" applyFill="1" applyBorder="1" applyAlignment="1">
      <alignment horizontal="center"/>
      <protection/>
    </xf>
    <xf numFmtId="0" fontId="3" fillId="34" borderId="76" xfId="46" applyFont="1" applyFill="1" applyBorder="1" applyAlignment="1">
      <alignment horizontal="center" wrapText="1"/>
      <protection/>
    </xf>
    <xf numFmtId="0" fontId="10" fillId="34" borderId="77" xfId="46" applyFont="1" applyFill="1" applyBorder="1" applyAlignment="1">
      <alignment horizontal="center" wrapText="1"/>
      <protection/>
    </xf>
    <xf numFmtId="0" fontId="3" fillId="34" borderId="49" xfId="46" applyFont="1" applyFill="1" applyBorder="1" applyAlignment="1">
      <alignment horizontal="center"/>
      <protection/>
    </xf>
    <xf numFmtId="0" fontId="3" fillId="34" borderId="56" xfId="46" applyFont="1" applyFill="1" applyBorder="1" applyAlignment="1">
      <alignment horizontal="center"/>
      <protection/>
    </xf>
    <xf numFmtId="0" fontId="3" fillId="34" borderId="42" xfId="46" applyFont="1" applyFill="1" applyBorder="1" applyAlignment="1">
      <alignment horizontal="center"/>
      <protection/>
    </xf>
    <xf numFmtId="0" fontId="3" fillId="34" borderId="50" xfId="46" applyFont="1" applyFill="1" applyBorder="1" applyAlignment="1">
      <alignment horizontal="center"/>
      <protection/>
    </xf>
    <xf numFmtId="0" fontId="4" fillId="0" borderId="7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79" xfId="0" applyFont="1" applyBorder="1" applyAlignment="1">
      <alignment horizontal="center" wrapText="1"/>
    </xf>
    <xf numFmtId="0" fontId="3" fillId="0" borderId="8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58" xfId="0" applyBorder="1" applyAlignment="1">
      <alignment/>
    </xf>
    <xf numFmtId="0" fontId="3" fillId="0" borderId="7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8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" fontId="4" fillId="0" borderId="67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58" xfId="0" applyFont="1" applyBorder="1" applyAlignment="1">
      <alignment/>
    </xf>
    <xf numFmtId="0" fontId="3" fillId="0" borderId="8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/>
    </xf>
    <xf numFmtId="2" fontId="3" fillId="0" borderId="59" xfId="0" applyNumberFormat="1" applyFont="1" applyBorder="1" applyAlignment="1">
      <alignment horizontal="center"/>
    </xf>
    <xf numFmtId="0" fontId="3" fillId="0" borderId="76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2" fontId="3" fillId="0" borderId="21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25" xfId="0" applyFont="1" applyBorder="1" applyAlignment="1">
      <alignment horizontal="right"/>
    </xf>
    <xf numFmtId="0" fontId="3" fillId="0" borderId="25" xfId="0" applyFont="1" applyBorder="1" applyAlignment="1">
      <alignment horizontal="left"/>
    </xf>
    <xf numFmtId="2" fontId="3" fillId="0" borderId="67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3" fillId="0" borderId="6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distributed"/>
    </xf>
    <xf numFmtId="0" fontId="7" fillId="0" borderId="33" xfId="0" applyFont="1" applyBorder="1" applyAlignment="1">
      <alignment horizontal="center" vertical="distributed"/>
    </xf>
    <xf numFmtId="0" fontId="7" fillId="0" borderId="34" xfId="0" applyFont="1" applyBorder="1" applyAlignment="1">
      <alignment horizontal="center" vertical="distributed"/>
    </xf>
    <xf numFmtId="0" fontId="7" fillId="0" borderId="6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7" fillId="0" borderId="61" xfId="0" applyFont="1" applyBorder="1" applyAlignment="1">
      <alignment horizontal="center"/>
    </xf>
    <xf numFmtId="0" fontId="7" fillId="0" borderId="75" xfId="0" applyFont="1" applyBorder="1" applyAlignment="1">
      <alignment horizontal="center" vertical="distributed"/>
    </xf>
    <xf numFmtId="0" fontId="7" fillId="0" borderId="26" xfId="0" applyFont="1" applyBorder="1" applyAlignment="1">
      <alignment horizontal="center" vertical="distributed"/>
    </xf>
    <xf numFmtId="0" fontId="7" fillId="0" borderId="59" xfId="0" applyFont="1" applyBorder="1" applyAlignment="1">
      <alignment horizontal="center" vertical="distributed"/>
    </xf>
    <xf numFmtId="0" fontId="7" fillId="0" borderId="8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7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86" xfId="0" applyFont="1" applyBorder="1" applyAlignment="1">
      <alignment horizontal="center" wrapText="1"/>
    </xf>
    <xf numFmtId="0" fontId="7" fillId="0" borderId="6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4" fillId="0" borderId="8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3" fillId="0" borderId="77" xfId="0" applyFont="1" applyFill="1" applyBorder="1" applyAlignment="1">
      <alignment horizontal="center" vertical="distributed"/>
    </xf>
    <xf numFmtId="0" fontId="3" fillId="0" borderId="27" xfId="0" applyFont="1" applyFill="1" applyBorder="1" applyAlignment="1">
      <alignment horizontal="center" vertical="distributed"/>
    </xf>
    <xf numFmtId="0" fontId="3" fillId="0" borderId="38" xfId="0" applyFont="1" applyFill="1" applyBorder="1" applyAlignment="1">
      <alignment horizontal="center" vertical="distributed"/>
    </xf>
    <xf numFmtId="0" fontId="3" fillId="0" borderId="77" xfId="0" applyFont="1" applyFill="1" applyBorder="1" applyAlignment="1">
      <alignment horizontal="center" vertical="distributed" wrapText="1"/>
    </xf>
    <xf numFmtId="0" fontId="3" fillId="0" borderId="48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9" xfId="0" applyNumberFormat="1" applyFont="1" applyBorder="1" applyAlignment="1">
      <alignment horizontal="right" wrapText="1"/>
    </xf>
    <xf numFmtId="0" fontId="3" fillId="0" borderId="23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right" wrapText="1"/>
    </xf>
    <xf numFmtId="0" fontId="3" fillId="0" borderId="66" xfId="0" applyNumberFormat="1" applyFont="1" applyBorder="1" applyAlignment="1">
      <alignment horizontal="right" wrapText="1"/>
    </xf>
    <xf numFmtId="0" fontId="3" fillId="0" borderId="5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wrapText="1"/>
    </xf>
    <xf numFmtId="0" fontId="4" fillId="0" borderId="7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3" fillId="34" borderId="32" xfId="47" applyFont="1" applyFill="1" applyBorder="1" applyAlignment="1">
      <alignment horizontal="center"/>
      <protection/>
    </xf>
    <xf numFmtId="0" fontId="3" fillId="34" borderId="34" xfId="47" applyFont="1" applyFill="1" applyBorder="1" applyAlignment="1">
      <alignment horizontal="center"/>
      <protection/>
    </xf>
    <xf numFmtId="0" fontId="4" fillId="0" borderId="7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80" xfId="0" applyNumberFormat="1" applyFont="1" applyBorder="1" applyAlignment="1">
      <alignment horizontal="center" vertical="center"/>
    </xf>
    <xf numFmtId="2" fontId="3" fillId="0" borderId="84" xfId="0" applyNumberFormat="1" applyFont="1" applyBorder="1" applyAlignment="1">
      <alignment horizontal="center" vertical="center"/>
    </xf>
    <xf numFmtId="2" fontId="3" fillId="0" borderId="61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" fontId="4" fillId="0" borderId="24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3" fillId="34" borderId="42" xfId="47" applyFont="1" applyFill="1" applyBorder="1" applyAlignment="1">
      <alignment horizontal="center"/>
      <protection/>
    </xf>
    <xf numFmtId="0" fontId="3" fillId="34" borderId="44" xfId="47" applyFont="1" applyFill="1" applyBorder="1" applyAlignment="1">
      <alignment horizontal="center"/>
      <protection/>
    </xf>
    <xf numFmtId="0" fontId="3" fillId="0" borderId="2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1" fontId="4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8"/>
  <sheetViews>
    <sheetView tabSelected="1" view="pageBreakPreview" zoomScaleNormal="80" zoomScaleSheetLayoutView="100" zoomScalePageLayoutView="0" workbookViewId="0" topLeftCell="A170">
      <selection activeCell="Z192" sqref="Z192"/>
    </sheetView>
  </sheetViews>
  <sheetFormatPr defaultColWidth="9.140625" defaultRowHeight="12.75"/>
  <cols>
    <col min="1" max="1" width="4.28125" style="17" customWidth="1"/>
    <col min="2" max="2" width="36.421875" style="1" customWidth="1"/>
    <col min="3" max="3" width="11.140625" style="1" customWidth="1"/>
    <col min="4" max="4" width="5.421875" style="1" customWidth="1"/>
    <col min="5" max="12" width="3.421875" style="1" customWidth="1"/>
    <col min="13" max="14" width="5.7109375" style="1" bestFit="1" customWidth="1"/>
    <col min="15" max="15" width="6.421875" style="1" customWidth="1"/>
    <col min="16" max="16" width="5.57421875" style="1" customWidth="1"/>
    <col min="17" max="17" width="5.8515625" style="1" customWidth="1"/>
    <col min="18" max="19" width="5.421875" style="1" customWidth="1"/>
    <col min="20" max="21" width="9.28125" style="1" customWidth="1"/>
    <col min="22" max="24" width="3.8515625" style="1" customWidth="1"/>
    <col min="25" max="25" width="5.140625" style="1" bestFit="1" customWidth="1"/>
    <col min="26" max="26" width="20.57421875" style="1" bestFit="1" customWidth="1"/>
    <col min="27" max="27" width="8.57421875" style="1" customWidth="1"/>
    <col min="28" max="28" width="7.8515625" style="1" customWidth="1"/>
    <col min="29" max="29" width="9.00390625" style="1" customWidth="1"/>
    <col min="30" max="30" width="13.8515625" style="1" bestFit="1" customWidth="1"/>
    <col min="31" max="31" width="3.00390625" style="1" customWidth="1"/>
    <col min="32" max="32" width="3.57421875" style="1" customWidth="1"/>
    <col min="33" max="33" width="2.8515625" style="1" customWidth="1"/>
    <col min="34" max="34" width="2.57421875" style="1" customWidth="1"/>
    <col min="35" max="35" width="3.7109375" style="1" customWidth="1"/>
    <col min="36" max="36" width="4.140625" style="1" customWidth="1"/>
    <col min="37" max="37" width="3.8515625" style="1" customWidth="1"/>
    <col min="38" max="38" width="4.28125" style="1" customWidth="1"/>
    <col min="39" max="39" width="4.8515625" style="1" customWidth="1"/>
    <col min="40" max="16384" width="9.140625" style="1" customWidth="1"/>
  </cols>
  <sheetData>
    <row r="1" spans="1:20" ht="15">
      <c r="A1" s="344" t="s">
        <v>73</v>
      </c>
      <c r="B1" s="344"/>
      <c r="C1" s="344"/>
      <c r="D1" s="344"/>
      <c r="E1" s="344"/>
      <c r="F1" s="344"/>
      <c r="H1" s="352" t="s">
        <v>74</v>
      </c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</row>
    <row r="2" spans="1:39" ht="15">
      <c r="A2" s="353" t="s">
        <v>75</v>
      </c>
      <c r="B2" s="353"/>
      <c r="C2" s="353"/>
      <c r="D2" s="353"/>
      <c r="E2" s="353"/>
      <c r="F2" s="353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39" ht="15">
      <c r="A3" s="353" t="s">
        <v>76</v>
      </c>
      <c r="B3" s="353"/>
      <c r="C3" s="353"/>
      <c r="D3" s="353"/>
      <c r="E3" s="353"/>
      <c r="F3" s="353"/>
      <c r="G3" s="35"/>
      <c r="H3" s="35"/>
      <c r="Q3" s="14"/>
      <c r="R3" s="14"/>
      <c r="S3" s="1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ht="15">
      <c r="A4" s="353" t="s">
        <v>77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Q4" s="14"/>
      <c r="R4" s="14"/>
      <c r="S4" s="1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</row>
    <row r="5" spans="1:39" ht="15">
      <c r="A5" s="35" t="s">
        <v>183</v>
      </c>
      <c r="B5" s="35"/>
      <c r="C5" s="35"/>
      <c r="D5" s="35"/>
      <c r="E5" s="14"/>
      <c r="F5" s="35"/>
      <c r="G5" s="35"/>
      <c r="H5" s="35"/>
      <c r="I5" s="35"/>
      <c r="Q5" s="14"/>
      <c r="R5" s="14"/>
      <c r="S5" s="1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</row>
    <row r="6" spans="1:39" ht="12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</row>
    <row r="7" spans="1:39" ht="15.75">
      <c r="A7" s="337" t="s">
        <v>102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11"/>
      <c r="W7" s="11"/>
      <c r="X7" s="11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15.75">
      <c r="A8" s="351" t="s">
        <v>144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11"/>
      <c r="W8" s="11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15.75" thickBot="1">
      <c r="A9" s="1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21" ht="27.75" customHeight="1" thickBot="1">
      <c r="A10" s="482" t="s">
        <v>78</v>
      </c>
      <c r="B10" s="37" t="s">
        <v>79</v>
      </c>
      <c r="C10" s="371" t="s">
        <v>81</v>
      </c>
      <c r="D10" s="332" t="s">
        <v>82</v>
      </c>
      <c r="E10" s="334" t="s">
        <v>83</v>
      </c>
      <c r="F10" s="335"/>
      <c r="G10" s="335"/>
      <c r="H10" s="336"/>
      <c r="I10" s="335" t="s">
        <v>84</v>
      </c>
      <c r="J10" s="335"/>
      <c r="K10" s="335"/>
      <c r="L10" s="335"/>
      <c r="M10" s="327" t="s">
        <v>85</v>
      </c>
      <c r="N10" s="328"/>
      <c r="O10" s="329" t="s">
        <v>140</v>
      </c>
      <c r="P10" s="330"/>
      <c r="Q10" s="326" t="s">
        <v>86</v>
      </c>
      <c r="R10" s="326"/>
      <c r="S10" s="326"/>
      <c r="T10" s="332" t="s">
        <v>96</v>
      </c>
      <c r="U10" s="332" t="s">
        <v>97</v>
      </c>
    </row>
    <row r="11" spans="1:21" ht="16.5" customHeight="1" thickBot="1">
      <c r="A11" s="483"/>
      <c r="B11" s="39" t="s">
        <v>80</v>
      </c>
      <c r="C11" s="486"/>
      <c r="D11" s="364"/>
      <c r="E11" s="40" t="s">
        <v>2</v>
      </c>
      <c r="F11" s="41" t="s">
        <v>3</v>
      </c>
      <c r="G11" s="41" t="s">
        <v>4</v>
      </c>
      <c r="H11" s="43" t="s">
        <v>5</v>
      </c>
      <c r="I11" s="42" t="s">
        <v>2</v>
      </c>
      <c r="J11" s="41" t="s">
        <v>3</v>
      </c>
      <c r="K11" s="41" t="s">
        <v>4</v>
      </c>
      <c r="L11" s="49" t="s">
        <v>5</v>
      </c>
      <c r="M11" s="40" t="s">
        <v>31</v>
      </c>
      <c r="N11" s="50" t="s">
        <v>32</v>
      </c>
      <c r="O11" s="40" t="s">
        <v>31</v>
      </c>
      <c r="P11" s="50" t="s">
        <v>32</v>
      </c>
      <c r="Q11" s="101" t="s">
        <v>142</v>
      </c>
      <c r="R11" s="102" t="s">
        <v>6</v>
      </c>
      <c r="S11" s="103" t="s">
        <v>49</v>
      </c>
      <c r="T11" s="487"/>
      <c r="U11" s="496"/>
    </row>
    <row r="12" spans="1:21" ht="30">
      <c r="A12" s="116">
        <v>1</v>
      </c>
      <c r="B12" s="44" t="s">
        <v>87</v>
      </c>
      <c r="C12" s="119" t="s">
        <v>37</v>
      </c>
      <c r="D12" s="119" t="s">
        <v>33</v>
      </c>
      <c r="E12" s="120">
        <v>2</v>
      </c>
      <c r="F12" s="121">
        <v>2</v>
      </c>
      <c r="G12" s="121"/>
      <c r="H12" s="122"/>
      <c r="I12" s="120"/>
      <c r="J12" s="121"/>
      <c r="K12" s="121"/>
      <c r="L12" s="122"/>
      <c r="M12" s="123">
        <v>4</v>
      </c>
      <c r="N12" s="122"/>
      <c r="O12" s="120" t="s">
        <v>11</v>
      </c>
      <c r="P12" s="122"/>
      <c r="Q12" s="120">
        <f aca="true" t="shared" si="0" ref="Q12:Q26">(E12+I12)*14</f>
        <v>28</v>
      </c>
      <c r="R12" s="121">
        <f aca="true" t="shared" si="1" ref="R12:R26">(F12+G12+H12+J12+K12+L12)*14</f>
        <v>28</v>
      </c>
      <c r="S12" s="122">
        <f aca="true" t="shared" si="2" ref="S12:S26">Q12+R12</f>
        <v>56</v>
      </c>
      <c r="T12" s="124">
        <f aca="true" t="shared" si="3" ref="T12:T26">U12-S12</f>
        <v>44</v>
      </c>
      <c r="U12" s="124">
        <f>M12*25</f>
        <v>100</v>
      </c>
    </row>
    <row r="13" spans="1:21" ht="15.75" customHeight="1">
      <c r="A13" s="117" t="s">
        <v>30</v>
      </c>
      <c r="B13" s="45" t="s">
        <v>103</v>
      </c>
      <c r="C13" s="125" t="s">
        <v>38</v>
      </c>
      <c r="D13" s="126" t="s">
        <v>33</v>
      </c>
      <c r="E13" s="127">
        <v>2</v>
      </c>
      <c r="F13" s="128">
        <v>2</v>
      </c>
      <c r="G13" s="128"/>
      <c r="H13" s="129"/>
      <c r="I13" s="127"/>
      <c r="J13" s="128"/>
      <c r="K13" s="128"/>
      <c r="L13" s="129"/>
      <c r="M13" s="130">
        <v>4</v>
      </c>
      <c r="N13" s="129"/>
      <c r="O13" s="131" t="s">
        <v>11</v>
      </c>
      <c r="P13" s="129"/>
      <c r="Q13" s="127">
        <f t="shared" si="0"/>
        <v>28</v>
      </c>
      <c r="R13" s="128">
        <f t="shared" si="1"/>
        <v>28</v>
      </c>
      <c r="S13" s="129">
        <f t="shared" si="2"/>
        <v>56</v>
      </c>
      <c r="T13" s="132">
        <f t="shared" si="3"/>
        <v>44</v>
      </c>
      <c r="U13" s="132">
        <f>M13*25</f>
        <v>100</v>
      </c>
    </row>
    <row r="14" spans="1:21" ht="15">
      <c r="A14" s="117">
        <v>3</v>
      </c>
      <c r="B14" s="45" t="s">
        <v>145</v>
      </c>
      <c r="C14" s="125" t="s">
        <v>39</v>
      </c>
      <c r="D14" s="126" t="s">
        <v>34</v>
      </c>
      <c r="E14" s="127">
        <v>2</v>
      </c>
      <c r="F14" s="128"/>
      <c r="G14" s="128">
        <v>1</v>
      </c>
      <c r="H14" s="129"/>
      <c r="I14" s="127"/>
      <c r="J14" s="128"/>
      <c r="K14" s="128"/>
      <c r="L14" s="129"/>
      <c r="M14" s="130">
        <v>4</v>
      </c>
      <c r="N14" s="129"/>
      <c r="O14" s="127" t="s">
        <v>54</v>
      </c>
      <c r="P14" s="129"/>
      <c r="Q14" s="127">
        <f t="shared" si="0"/>
        <v>28</v>
      </c>
      <c r="R14" s="128">
        <f t="shared" si="1"/>
        <v>14</v>
      </c>
      <c r="S14" s="129">
        <f t="shared" si="2"/>
        <v>42</v>
      </c>
      <c r="T14" s="133">
        <f t="shared" si="3"/>
        <v>58</v>
      </c>
      <c r="U14" s="132">
        <f>M14*25</f>
        <v>100</v>
      </c>
    </row>
    <row r="15" spans="1:21" ht="15">
      <c r="A15" s="117">
        <v>4</v>
      </c>
      <c r="B15" s="45" t="s">
        <v>146</v>
      </c>
      <c r="C15" s="125" t="s">
        <v>40</v>
      </c>
      <c r="D15" s="126" t="s">
        <v>33</v>
      </c>
      <c r="E15" s="127">
        <v>2</v>
      </c>
      <c r="F15" s="128"/>
      <c r="G15" s="128">
        <v>2</v>
      </c>
      <c r="H15" s="129"/>
      <c r="I15" s="127"/>
      <c r="J15" s="128"/>
      <c r="K15" s="128"/>
      <c r="L15" s="129"/>
      <c r="M15" s="130">
        <v>5</v>
      </c>
      <c r="N15" s="129"/>
      <c r="O15" s="127" t="s">
        <v>11</v>
      </c>
      <c r="P15" s="129"/>
      <c r="Q15" s="127">
        <f t="shared" si="0"/>
        <v>28</v>
      </c>
      <c r="R15" s="128">
        <f t="shared" si="1"/>
        <v>28</v>
      </c>
      <c r="S15" s="129">
        <f t="shared" si="2"/>
        <v>56</v>
      </c>
      <c r="T15" s="133">
        <f t="shared" si="3"/>
        <v>69</v>
      </c>
      <c r="U15" s="132">
        <f>M15*25</f>
        <v>125</v>
      </c>
    </row>
    <row r="16" spans="1:28" ht="15">
      <c r="A16" s="117">
        <v>5</v>
      </c>
      <c r="B16" s="45" t="s">
        <v>147</v>
      </c>
      <c r="C16" s="125" t="s">
        <v>152</v>
      </c>
      <c r="D16" s="125" t="s">
        <v>35</v>
      </c>
      <c r="E16" s="127"/>
      <c r="F16" s="128">
        <v>2</v>
      </c>
      <c r="G16" s="128"/>
      <c r="H16" s="129"/>
      <c r="I16" s="127"/>
      <c r="J16" s="128"/>
      <c r="K16" s="128"/>
      <c r="L16" s="129"/>
      <c r="M16" s="130">
        <v>2</v>
      </c>
      <c r="N16" s="129"/>
      <c r="O16" s="127" t="s">
        <v>54</v>
      </c>
      <c r="P16" s="134"/>
      <c r="Q16" s="127">
        <f t="shared" si="0"/>
        <v>0</v>
      </c>
      <c r="R16" s="128">
        <f t="shared" si="1"/>
        <v>28</v>
      </c>
      <c r="S16" s="129">
        <f t="shared" si="2"/>
        <v>28</v>
      </c>
      <c r="T16" s="133">
        <f t="shared" si="3"/>
        <v>22</v>
      </c>
      <c r="U16" s="132">
        <f>(M16+N16)*25</f>
        <v>50</v>
      </c>
      <c r="AA16" s="15"/>
      <c r="AB16" s="15"/>
    </row>
    <row r="17" spans="1:28" ht="15">
      <c r="A17" s="117">
        <v>6</v>
      </c>
      <c r="B17" s="45" t="s">
        <v>88</v>
      </c>
      <c r="C17" s="125" t="s">
        <v>61</v>
      </c>
      <c r="D17" s="126" t="s">
        <v>34</v>
      </c>
      <c r="E17" s="127">
        <v>2</v>
      </c>
      <c r="F17" s="128">
        <v>2</v>
      </c>
      <c r="G17" s="128"/>
      <c r="H17" s="129"/>
      <c r="I17" s="127"/>
      <c r="J17" s="128"/>
      <c r="K17" s="128"/>
      <c r="L17" s="129"/>
      <c r="M17" s="130">
        <v>5</v>
      </c>
      <c r="N17" s="135"/>
      <c r="O17" s="127" t="s">
        <v>11</v>
      </c>
      <c r="P17" s="129"/>
      <c r="Q17" s="127">
        <f t="shared" si="0"/>
        <v>28</v>
      </c>
      <c r="R17" s="128">
        <f t="shared" si="1"/>
        <v>28</v>
      </c>
      <c r="S17" s="129">
        <f t="shared" si="2"/>
        <v>56</v>
      </c>
      <c r="T17" s="133">
        <f t="shared" si="3"/>
        <v>69</v>
      </c>
      <c r="U17" s="132">
        <f>M17*25</f>
        <v>125</v>
      </c>
      <c r="Z17" s="19"/>
      <c r="AB17" s="71"/>
    </row>
    <row r="18" spans="1:29" ht="15">
      <c r="A18" s="117">
        <v>7</v>
      </c>
      <c r="B18" s="45" t="s">
        <v>148</v>
      </c>
      <c r="C18" s="125" t="s">
        <v>62</v>
      </c>
      <c r="D18" s="125" t="s">
        <v>35</v>
      </c>
      <c r="E18" s="127">
        <v>1</v>
      </c>
      <c r="F18" s="128">
        <v>1</v>
      </c>
      <c r="G18" s="128"/>
      <c r="H18" s="129"/>
      <c r="I18" s="127"/>
      <c r="J18" s="128"/>
      <c r="K18" s="128"/>
      <c r="L18" s="129"/>
      <c r="M18" s="130">
        <v>2</v>
      </c>
      <c r="N18" s="135"/>
      <c r="O18" s="127" t="s">
        <v>54</v>
      </c>
      <c r="P18" s="129"/>
      <c r="Q18" s="127">
        <f t="shared" si="0"/>
        <v>14</v>
      </c>
      <c r="R18" s="128">
        <f t="shared" si="1"/>
        <v>14</v>
      </c>
      <c r="S18" s="129">
        <f t="shared" si="2"/>
        <v>28</v>
      </c>
      <c r="T18" s="133">
        <f t="shared" si="3"/>
        <v>22</v>
      </c>
      <c r="U18" s="132">
        <f>M18*25</f>
        <v>50</v>
      </c>
      <c r="Z18" s="5"/>
      <c r="AB18" s="71"/>
      <c r="AC18" s="3"/>
    </row>
    <row r="19" spans="1:29" ht="15">
      <c r="A19" s="117">
        <v>8</v>
      </c>
      <c r="B19" s="45" t="s">
        <v>90</v>
      </c>
      <c r="C19" s="125" t="s">
        <v>63</v>
      </c>
      <c r="D19" s="125" t="s">
        <v>33</v>
      </c>
      <c r="E19" s="127">
        <v>2</v>
      </c>
      <c r="F19" s="128"/>
      <c r="G19" s="128">
        <v>1</v>
      </c>
      <c r="H19" s="129"/>
      <c r="I19" s="127"/>
      <c r="J19" s="128"/>
      <c r="K19" s="128"/>
      <c r="L19" s="129"/>
      <c r="M19" s="130">
        <v>3</v>
      </c>
      <c r="N19" s="135"/>
      <c r="O19" s="127" t="s">
        <v>54</v>
      </c>
      <c r="P19" s="129"/>
      <c r="Q19" s="127">
        <f t="shared" si="0"/>
        <v>28</v>
      </c>
      <c r="R19" s="128">
        <f t="shared" si="1"/>
        <v>14</v>
      </c>
      <c r="S19" s="129">
        <f t="shared" si="2"/>
        <v>42</v>
      </c>
      <c r="T19" s="133">
        <f t="shared" si="3"/>
        <v>33</v>
      </c>
      <c r="U19" s="133">
        <f>M19*25</f>
        <v>75</v>
      </c>
      <c r="Z19" s="7"/>
      <c r="AA19" s="3"/>
      <c r="AB19" s="72"/>
      <c r="AC19" s="3"/>
    </row>
    <row r="20" spans="1:29" ht="15.75" thickBot="1">
      <c r="A20" s="118">
        <v>9</v>
      </c>
      <c r="B20" s="46" t="s">
        <v>162</v>
      </c>
      <c r="C20" s="136" t="s">
        <v>153</v>
      </c>
      <c r="D20" s="136" t="s">
        <v>35</v>
      </c>
      <c r="E20" s="137"/>
      <c r="F20" s="138">
        <v>2</v>
      </c>
      <c r="G20" s="138"/>
      <c r="H20" s="139"/>
      <c r="I20" s="137"/>
      <c r="J20" s="138"/>
      <c r="K20" s="138"/>
      <c r="L20" s="139"/>
      <c r="M20" s="140">
        <v>1</v>
      </c>
      <c r="N20" s="141"/>
      <c r="O20" s="490" t="s">
        <v>13</v>
      </c>
      <c r="P20" s="491"/>
      <c r="Q20" s="142">
        <f>(E20+I20)*14</f>
        <v>0</v>
      </c>
      <c r="R20" s="143">
        <f>(F20+G20+H20+J20+K20+L20)*14</f>
        <v>28</v>
      </c>
      <c r="S20" s="144">
        <f>(Q20+R20)</f>
        <v>28</v>
      </c>
      <c r="T20" s="145">
        <v>0</v>
      </c>
      <c r="U20" s="145">
        <v>28</v>
      </c>
      <c r="Z20" s="7"/>
      <c r="AA20" s="3"/>
      <c r="AB20" s="72"/>
      <c r="AC20" s="3"/>
    </row>
    <row r="21" spans="1:29" ht="15">
      <c r="A21" s="116">
        <v>10</v>
      </c>
      <c r="B21" s="45" t="s">
        <v>149</v>
      </c>
      <c r="C21" s="146" t="s">
        <v>154</v>
      </c>
      <c r="D21" s="147" t="s">
        <v>35</v>
      </c>
      <c r="E21" s="148"/>
      <c r="F21" s="149"/>
      <c r="G21" s="149"/>
      <c r="H21" s="150"/>
      <c r="I21" s="151"/>
      <c r="J21" s="149">
        <v>2</v>
      </c>
      <c r="K21" s="149"/>
      <c r="L21" s="152"/>
      <c r="M21" s="153"/>
      <c r="N21" s="150">
        <v>2</v>
      </c>
      <c r="O21" s="148"/>
      <c r="P21" s="154" t="s">
        <v>51</v>
      </c>
      <c r="Q21" s="151">
        <f t="shared" si="0"/>
        <v>0</v>
      </c>
      <c r="R21" s="149">
        <f t="shared" si="1"/>
        <v>28</v>
      </c>
      <c r="S21" s="152">
        <f t="shared" si="2"/>
        <v>28</v>
      </c>
      <c r="T21" s="132">
        <f t="shared" si="3"/>
        <v>22</v>
      </c>
      <c r="U21" s="155">
        <f>(M21+N21)*25</f>
        <v>50</v>
      </c>
      <c r="Z21" s="5"/>
      <c r="AA21" s="7"/>
      <c r="AB21" s="73"/>
      <c r="AC21" s="3"/>
    </row>
    <row r="22" spans="1:21" ht="15">
      <c r="A22" s="117">
        <v>11</v>
      </c>
      <c r="B22" s="47" t="s">
        <v>150</v>
      </c>
      <c r="C22" s="146" t="s">
        <v>41</v>
      </c>
      <c r="D22" s="156" t="s">
        <v>33</v>
      </c>
      <c r="E22" s="148"/>
      <c r="F22" s="149"/>
      <c r="G22" s="149"/>
      <c r="H22" s="150"/>
      <c r="I22" s="151">
        <v>2</v>
      </c>
      <c r="J22" s="149"/>
      <c r="K22" s="149">
        <v>3</v>
      </c>
      <c r="L22" s="152"/>
      <c r="M22" s="148"/>
      <c r="N22" s="150">
        <v>5</v>
      </c>
      <c r="O22" s="148"/>
      <c r="P22" s="154" t="s">
        <v>51</v>
      </c>
      <c r="Q22" s="151">
        <f t="shared" si="0"/>
        <v>28</v>
      </c>
      <c r="R22" s="149">
        <f t="shared" si="1"/>
        <v>42</v>
      </c>
      <c r="S22" s="152">
        <f t="shared" si="2"/>
        <v>70</v>
      </c>
      <c r="T22" s="132">
        <f t="shared" si="3"/>
        <v>55</v>
      </c>
      <c r="U22" s="155">
        <f aca="true" t="shared" si="4" ref="U22:U27">N22*25</f>
        <v>125</v>
      </c>
    </row>
    <row r="23" spans="1:28" ht="15">
      <c r="A23" s="117">
        <v>12</v>
      </c>
      <c r="B23" s="45" t="s">
        <v>91</v>
      </c>
      <c r="C23" s="157" t="s">
        <v>155</v>
      </c>
      <c r="D23" s="125" t="s">
        <v>33</v>
      </c>
      <c r="E23" s="127"/>
      <c r="F23" s="128"/>
      <c r="G23" s="128"/>
      <c r="H23" s="129"/>
      <c r="I23" s="158">
        <v>2</v>
      </c>
      <c r="J23" s="128"/>
      <c r="K23" s="128">
        <v>1</v>
      </c>
      <c r="L23" s="159"/>
      <c r="M23" s="127"/>
      <c r="N23" s="129">
        <v>4</v>
      </c>
      <c r="O23" s="127"/>
      <c r="P23" s="134" t="s">
        <v>51</v>
      </c>
      <c r="Q23" s="158">
        <f t="shared" si="0"/>
        <v>28</v>
      </c>
      <c r="R23" s="128">
        <f t="shared" si="1"/>
        <v>14</v>
      </c>
      <c r="S23" s="159">
        <f t="shared" si="2"/>
        <v>42</v>
      </c>
      <c r="T23" s="133">
        <f t="shared" si="3"/>
        <v>58</v>
      </c>
      <c r="U23" s="155">
        <f t="shared" si="4"/>
        <v>100</v>
      </c>
      <c r="AB23" s="71"/>
    </row>
    <row r="24" spans="1:28" ht="15">
      <c r="A24" s="117">
        <v>13</v>
      </c>
      <c r="B24" s="45" t="s">
        <v>92</v>
      </c>
      <c r="C24" s="157" t="s">
        <v>156</v>
      </c>
      <c r="D24" s="126" t="s">
        <v>34</v>
      </c>
      <c r="E24" s="127"/>
      <c r="F24" s="128"/>
      <c r="G24" s="128"/>
      <c r="H24" s="129"/>
      <c r="I24" s="158">
        <v>2</v>
      </c>
      <c r="J24" s="128">
        <v>1</v>
      </c>
      <c r="K24" s="128">
        <v>1</v>
      </c>
      <c r="L24" s="159"/>
      <c r="M24" s="127"/>
      <c r="N24" s="134">
        <v>6</v>
      </c>
      <c r="O24" s="160"/>
      <c r="P24" s="134" t="s">
        <v>12</v>
      </c>
      <c r="Q24" s="158">
        <f t="shared" si="0"/>
        <v>28</v>
      </c>
      <c r="R24" s="128">
        <f t="shared" si="1"/>
        <v>28</v>
      </c>
      <c r="S24" s="159">
        <f t="shared" si="2"/>
        <v>56</v>
      </c>
      <c r="T24" s="133">
        <f t="shared" si="3"/>
        <v>94</v>
      </c>
      <c r="U24" s="155">
        <f t="shared" si="4"/>
        <v>150</v>
      </c>
      <c r="AB24" s="71"/>
    </row>
    <row r="25" spans="1:28" ht="15">
      <c r="A25" s="117">
        <v>14</v>
      </c>
      <c r="B25" s="92" t="s">
        <v>89</v>
      </c>
      <c r="C25" s="157" t="s">
        <v>157</v>
      </c>
      <c r="D25" s="126" t="s">
        <v>33</v>
      </c>
      <c r="E25" s="127"/>
      <c r="F25" s="128"/>
      <c r="G25" s="128"/>
      <c r="H25" s="129"/>
      <c r="I25" s="158">
        <v>2</v>
      </c>
      <c r="J25" s="128">
        <v>2</v>
      </c>
      <c r="K25" s="128"/>
      <c r="L25" s="159"/>
      <c r="M25" s="127"/>
      <c r="N25" s="129">
        <v>4</v>
      </c>
      <c r="O25" s="127"/>
      <c r="P25" s="134" t="s">
        <v>12</v>
      </c>
      <c r="Q25" s="158">
        <f t="shared" si="0"/>
        <v>28</v>
      </c>
      <c r="R25" s="128">
        <f t="shared" si="1"/>
        <v>28</v>
      </c>
      <c r="S25" s="159">
        <f t="shared" si="2"/>
        <v>56</v>
      </c>
      <c r="T25" s="133">
        <f t="shared" si="3"/>
        <v>44</v>
      </c>
      <c r="U25" s="155">
        <f t="shared" si="4"/>
        <v>100</v>
      </c>
      <c r="AB25" s="71"/>
    </row>
    <row r="26" spans="1:28" ht="30">
      <c r="A26" s="117">
        <v>15</v>
      </c>
      <c r="B26" s="48" t="s">
        <v>93</v>
      </c>
      <c r="C26" s="157" t="s">
        <v>42</v>
      </c>
      <c r="D26" s="126" t="s">
        <v>34</v>
      </c>
      <c r="E26" s="127"/>
      <c r="F26" s="128"/>
      <c r="G26" s="128"/>
      <c r="H26" s="129"/>
      <c r="I26" s="158">
        <v>2</v>
      </c>
      <c r="J26" s="128"/>
      <c r="K26" s="128">
        <v>1</v>
      </c>
      <c r="L26" s="159"/>
      <c r="M26" s="127"/>
      <c r="N26" s="129">
        <v>3</v>
      </c>
      <c r="O26" s="127"/>
      <c r="P26" s="134" t="s">
        <v>12</v>
      </c>
      <c r="Q26" s="158">
        <f t="shared" si="0"/>
        <v>28</v>
      </c>
      <c r="R26" s="128">
        <f t="shared" si="1"/>
        <v>14</v>
      </c>
      <c r="S26" s="159">
        <f t="shared" si="2"/>
        <v>42</v>
      </c>
      <c r="T26" s="133">
        <f t="shared" si="3"/>
        <v>33</v>
      </c>
      <c r="U26" s="155">
        <f t="shared" si="4"/>
        <v>75</v>
      </c>
      <c r="AB26" s="71"/>
    </row>
    <row r="27" spans="1:28" ht="16.5" customHeight="1">
      <c r="A27" s="117">
        <v>16</v>
      </c>
      <c r="B27" s="45" t="s">
        <v>151</v>
      </c>
      <c r="C27" s="161" t="s">
        <v>158</v>
      </c>
      <c r="D27" s="162" t="s">
        <v>34</v>
      </c>
      <c r="E27" s="163"/>
      <c r="F27" s="164"/>
      <c r="G27" s="164"/>
      <c r="H27" s="165"/>
      <c r="I27" s="166">
        <v>3</v>
      </c>
      <c r="J27" s="164"/>
      <c r="K27" s="164">
        <v>2</v>
      </c>
      <c r="L27" s="167"/>
      <c r="M27" s="163"/>
      <c r="N27" s="165">
        <v>5</v>
      </c>
      <c r="O27" s="163"/>
      <c r="P27" s="168" t="s">
        <v>12</v>
      </c>
      <c r="Q27" s="166">
        <f>(E27+I27)*14</f>
        <v>42</v>
      </c>
      <c r="R27" s="164">
        <f>(F27+G27+H27+J27+K27+L27)*14</f>
        <v>28</v>
      </c>
      <c r="S27" s="167">
        <f>Q27+R27</f>
        <v>70</v>
      </c>
      <c r="T27" s="133">
        <f>U27-S27</f>
        <v>55</v>
      </c>
      <c r="U27" s="155">
        <f t="shared" si="4"/>
        <v>125</v>
      </c>
      <c r="Z27" s="5"/>
      <c r="AA27" s="5"/>
      <c r="AB27" s="74"/>
    </row>
    <row r="28" spans="1:21" ht="15.75" thickBot="1">
      <c r="A28" s="118">
        <v>17</v>
      </c>
      <c r="B28" s="46" t="s">
        <v>163</v>
      </c>
      <c r="C28" s="136" t="s">
        <v>159</v>
      </c>
      <c r="D28" s="136" t="s">
        <v>35</v>
      </c>
      <c r="E28" s="137"/>
      <c r="F28" s="138"/>
      <c r="G28" s="138"/>
      <c r="H28" s="139"/>
      <c r="I28" s="137"/>
      <c r="J28" s="138">
        <v>2</v>
      </c>
      <c r="K28" s="138"/>
      <c r="L28" s="139"/>
      <c r="M28" s="140"/>
      <c r="N28" s="169">
        <v>1</v>
      </c>
      <c r="O28" s="490" t="s">
        <v>13</v>
      </c>
      <c r="P28" s="491"/>
      <c r="Q28" s="142">
        <f>(E28+I28)*14</f>
        <v>0</v>
      </c>
      <c r="R28" s="143">
        <f>(F28+G28+H28+J28+K28+L28)*14</f>
        <v>28</v>
      </c>
      <c r="S28" s="144">
        <f>(Q28+R28)</f>
        <v>28</v>
      </c>
      <c r="T28" s="170">
        <v>0</v>
      </c>
      <c r="U28" s="145">
        <v>28</v>
      </c>
    </row>
    <row r="29" spans="1:26" ht="15.75" thickBot="1">
      <c r="A29" s="492" t="s">
        <v>94</v>
      </c>
      <c r="B29" s="359"/>
      <c r="C29" s="359"/>
      <c r="D29" s="360"/>
      <c r="E29" s="324">
        <f aca="true" t="shared" si="5" ref="E29:N29">SUM(E12:E28)</f>
        <v>13</v>
      </c>
      <c r="F29" s="338">
        <f t="shared" si="5"/>
        <v>11</v>
      </c>
      <c r="G29" s="338">
        <f t="shared" si="5"/>
        <v>4</v>
      </c>
      <c r="H29" s="340">
        <f t="shared" si="5"/>
        <v>0</v>
      </c>
      <c r="I29" s="324">
        <f t="shared" si="5"/>
        <v>13</v>
      </c>
      <c r="J29" s="338">
        <f t="shared" si="5"/>
        <v>7</v>
      </c>
      <c r="K29" s="338">
        <f t="shared" si="5"/>
        <v>8</v>
      </c>
      <c r="L29" s="340">
        <f t="shared" si="5"/>
        <v>0</v>
      </c>
      <c r="M29" s="51">
        <f t="shared" si="5"/>
        <v>30</v>
      </c>
      <c r="N29" s="52">
        <f t="shared" si="5"/>
        <v>30</v>
      </c>
      <c r="O29" s="345" t="s">
        <v>160</v>
      </c>
      <c r="P29" s="346"/>
      <c r="Q29" s="324">
        <f>SUM(Q12:Q28)</f>
        <v>364</v>
      </c>
      <c r="R29" s="338">
        <f>SUM(R12:R28)</f>
        <v>420</v>
      </c>
      <c r="S29" s="340">
        <f>SUM(S12:S28)</f>
        <v>784</v>
      </c>
      <c r="T29" s="492">
        <f>SUM(T12:T28)</f>
        <v>722</v>
      </c>
      <c r="U29" s="493">
        <f>SUM(U12:U28)</f>
        <v>1506</v>
      </c>
      <c r="V29" s="75"/>
      <c r="W29" s="76"/>
      <c r="X29" s="76"/>
      <c r="Z29" s="21"/>
    </row>
    <row r="30" spans="1:26" ht="15.75" thickBot="1">
      <c r="A30" s="361"/>
      <c r="B30" s="362"/>
      <c r="C30" s="362"/>
      <c r="D30" s="363"/>
      <c r="E30" s="325"/>
      <c r="F30" s="339"/>
      <c r="G30" s="339"/>
      <c r="H30" s="341"/>
      <c r="I30" s="325"/>
      <c r="J30" s="339"/>
      <c r="K30" s="339"/>
      <c r="L30" s="341"/>
      <c r="M30" s="342">
        <f>M29+N29</f>
        <v>60</v>
      </c>
      <c r="N30" s="343"/>
      <c r="O30" s="347"/>
      <c r="P30" s="348"/>
      <c r="Q30" s="325"/>
      <c r="R30" s="339"/>
      <c r="S30" s="341"/>
      <c r="T30" s="361"/>
      <c r="U30" s="494"/>
      <c r="V30" s="20"/>
      <c r="W30" s="20"/>
      <c r="X30" s="20"/>
      <c r="Z30" s="19"/>
    </row>
    <row r="31" spans="1:19" ht="15">
      <c r="A31" s="2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4"/>
      <c r="R31" s="24"/>
      <c r="S31" s="24"/>
    </row>
    <row r="32" spans="1:21" ht="15.75">
      <c r="A32" s="53"/>
      <c r="B32" s="331" t="s">
        <v>55</v>
      </c>
      <c r="C32" s="331"/>
      <c r="D32" s="331"/>
      <c r="E32" s="331"/>
      <c r="F32" s="331"/>
      <c r="G32" s="331"/>
      <c r="H32" s="54"/>
      <c r="I32" s="55"/>
      <c r="J32" s="55"/>
      <c r="K32" s="331" t="s">
        <v>95</v>
      </c>
      <c r="L32" s="331"/>
      <c r="M32" s="331"/>
      <c r="N32" s="331"/>
      <c r="O32" s="331"/>
      <c r="P32" s="331"/>
      <c r="Q32" s="331"/>
      <c r="R32" s="331"/>
      <c r="S32" s="331"/>
      <c r="T32" s="331"/>
      <c r="U32" s="331"/>
    </row>
    <row r="33" spans="1:21" ht="15.75">
      <c r="A33" s="53"/>
      <c r="B33" s="331" t="s">
        <v>181</v>
      </c>
      <c r="C33" s="331"/>
      <c r="D33" s="331"/>
      <c r="E33" s="59"/>
      <c r="F33" s="59"/>
      <c r="G33" s="59"/>
      <c r="H33" s="59"/>
      <c r="I33" s="59"/>
      <c r="J33" s="59"/>
      <c r="K33" s="331" t="s">
        <v>182</v>
      </c>
      <c r="L33" s="331"/>
      <c r="M33" s="331"/>
      <c r="N33" s="331"/>
      <c r="O33" s="331"/>
      <c r="P33" s="331"/>
      <c r="Q33" s="331"/>
      <c r="R33" s="331"/>
      <c r="S33" s="331"/>
      <c r="T33" s="331"/>
      <c r="U33" s="331"/>
    </row>
    <row r="34" spans="1:21" ht="15.75">
      <c r="A34" s="53"/>
      <c r="B34" s="32"/>
      <c r="C34" s="32"/>
      <c r="D34" s="32"/>
      <c r="E34" s="59"/>
      <c r="F34" s="59"/>
      <c r="G34" s="59"/>
      <c r="H34" s="59"/>
      <c r="I34" s="59"/>
      <c r="J34" s="5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spans="1:20" ht="15">
      <c r="A35" s="344" t="s">
        <v>73</v>
      </c>
      <c r="B35" s="344"/>
      <c r="C35" s="344"/>
      <c r="D35" s="344"/>
      <c r="E35" s="344"/>
      <c r="F35" s="344"/>
      <c r="H35" s="352" t="s">
        <v>74</v>
      </c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</row>
    <row r="36" spans="1:39" ht="15">
      <c r="A36" s="353" t="s">
        <v>75</v>
      </c>
      <c r="B36" s="353"/>
      <c r="C36" s="353"/>
      <c r="D36" s="353"/>
      <c r="E36" s="353"/>
      <c r="F36" s="353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1:39" ht="15">
      <c r="A37" s="353" t="s">
        <v>76</v>
      </c>
      <c r="B37" s="353"/>
      <c r="C37" s="353"/>
      <c r="D37" s="353"/>
      <c r="E37" s="353"/>
      <c r="F37" s="353"/>
      <c r="G37" s="35"/>
      <c r="H37" s="35"/>
      <c r="Q37" s="14"/>
      <c r="R37" s="14"/>
      <c r="S37" s="1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</row>
    <row r="38" spans="1:39" ht="15">
      <c r="A38" s="353" t="s">
        <v>77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Q38" s="14"/>
      <c r="R38" s="14"/>
      <c r="S38" s="1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1:39" ht="15">
      <c r="A39" s="35" t="s">
        <v>183</v>
      </c>
      <c r="B39" s="35"/>
      <c r="C39" s="35"/>
      <c r="D39" s="35"/>
      <c r="E39" s="14"/>
      <c r="F39" s="35"/>
      <c r="G39" s="35"/>
      <c r="H39" s="35"/>
      <c r="I39" s="35"/>
      <c r="Q39" s="14"/>
      <c r="R39" s="14"/>
      <c r="S39" s="1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</row>
    <row r="40" spans="1:23" ht="15.75">
      <c r="A40" s="56"/>
      <c r="B40" s="56"/>
      <c r="C40" s="56"/>
      <c r="D40" s="56"/>
      <c r="E40" s="57"/>
      <c r="F40" s="56"/>
      <c r="G40" s="56"/>
      <c r="H40" s="56"/>
      <c r="I40" s="56"/>
      <c r="J40" s="58"/>
      <c r="K40" s="58"/>
      <c r="L40" s="58"/>
      <c r="M40" s="58"/>
      <c r="N40" s="58"/>
      <c r="O40" s="58"/>
      <c r="P40" s="58"/>
      <c r="Q40" s="58"/>
      <c r="R40" s="57"/>
      <c r="S40" s="57"/>
      <c r="T40" s="57"/>
      <c r="U40" s="58"/>
      <c r="V40" s="58"/>
      <c r="W40" s="58"/>
    </row>
    <row r="41" spans="1:39" ht="15.75">
      <c r="A41" s="337" t="s">
        <v>102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11"/>
      <c r="W41" s="11"/>
      <c r="X41" s="1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15.75">
      <c r="A42" s="351" t="s">
        <v>144</v>
      </c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11"/>
      <c r="W42" s="11"/>
      <c r="X42" s="1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19" ht="15.75" thickBot="1">
      <c r="A43" s="2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4"/>
      <c r="R43" s="24"/>
      <c r="S43" s="24"/>
    </row>
    <row r="44" spans="1:21" ht="27.75" customHeight="1" thickBot="1">
      <c r="A44" s="484" t="s">
        <v>78</v>
      </c>
      <c r="B44" s="37" t="s">
        <v>98</v>
      </c>
      <c r="C44" s="371" t="s">
        <v>81</v>
      </c>
      <c r="D44" s="332" t="s">
        <v>82</v>
      </c>
      <c r="E44" s="334" t="s">
        <v>83</v>
      </c>
      <c r="F44" s="335"/>
      <c r="G44" s="335"/>
      <c r="H44" s="336"/>
      <c r="I44" s="335" t="s">
        <v>84</v>
      </c>
      <c r="J44" s="335"/>
      <c r="K44" s="335"/>
      <c r="L44" s="335"/>
      <c r="M44" s="327" t="s">
        <v>85</v>
      </c>
      <c r="N44" s="328"/>
      <c r="O44" s="329" t="s">
        <v>140</v>
      </c>
      <c r="P44" s="330"/>
      <c r="Q44" s="326" t="s">
        <v>86</v>
      </c>
      <c r="R44" s="326"/>
      <c r="S44" s="326"/>
      <c r="T44" s="332" t="s">
        <v>96</v>
      </c>
      <c r="U44" s="332" t="s">
        <v>97</v>
      </c>
    </row>
    <row r="45" spans="1:21" ht="16.5" customHeight="1" thickBot="1">
      <c r="A45" s="485"/>
      <c r="B45" s="39" t="s">
        <v>80</v>
      </c>
      <c r="C45" s="486"/>
      <c r="D45" s="333"/>
      <c r="E45" s="40" t="s">
        <v>2</v>
      </c>
      <c r="F45" s="41" t="s">
        <v>3</v>
      </c>
      <c r="G45" s="41" t="s">
        <v>4</v>
      </c>
      <c r="H45" s="43" t="s">
        <v>5</v>
      </c>
      <c r="I45" s="42" t="s">
        <v>2</v>
      </c>
      <c r="J45" s="41" t="s">
        <v>3</v>
      </c>
      <c r="K45" s="41" t="s">
        <v>4</v>
      </c>
      <c r="L45" s="49" t="s">
        <v>5</v>
      </c>
      <c r="M45" s="40" t="s">
        <v>31</v>
      </c>
      <c r="N45" s="50" t="s">
        <v>32</v>
      </c>
      <c r="O45" s="40" t="s">
        <v>31</v>
      </c>
      <c r="P45" s="50" t="s">
        <v>32</v>
      </c>
      <c r="Q45" s="101" t="s">
        <v>142</v>
      </c>
      <c r="R45" s="102" t="s">
        <v>6</v>
      </c>
      <c r="S45" s="103" t="s">
        <v>49</v>
      </c>
      <c r="T45" s="495"/>
      <c r="U45" s="496"/>
    </row>
    <row r="46" spans="1:21" ht="30">
      <c r="A46" s="171">
        <v>18</v>
      </c>
      <c r="B46" s="195" t="s">
        <v>161</v>
      </c>
      <c r="C46" s="147" t="s">
        <v>169</v>
      </c>
      <c r="D46" s="156" t="s">
        <v>33</v>
      </c>
      <c r="E46" s="120">
        <v>2</v>
      </c>
      <c r="F46" s="121"/>
      <c r="G46" s="121">
        <v>3</v>
      </c>
      <c r="H46" s="122"/>
      <c r="I46" s="151"/>
      <c r="J46" s="149"/>
      <c r="K46" s="149"/>
      <c r="L46" s="152"/>
      <c r="M46" s="174">
        <v>5</v>
      </c>
      <c r="N46" s="175"/>
      <c r="O46" s="151" t="s">
        <v>14</v>
      </c>
      <c r="P46" s="152"/>
      <c r="Q46" s="148">
        <f aca="true" t="shared" si="6" ref="Q46:Q60">(E46+I46)*14</f>
        <v>28</v>
      </c>
      <c r="R46" s="149">
        <f aca="true" t="shared" si="7" ref="R46:R60">(F46+G46+H46+J46+K46+L46)*14</f>
        <v>42</v>
      </c>
      <c r="S46" s="150">
        <f aca="true" t="shared" si="8" ref="S46:S60">Q46+R46</f>
        <v>70</v>
      </c>
      <c r="T46" s="155">
        <f aca="true" t="shared" si="9" ref="T46:T60">U46-S46</f>
        <v>55</v>
      </c>
      <c r="U46" s="155">
        <f aca="true" t="shared" si="10" ref="U46:U60">(M46+N46)*25</f>
        <v>125</v>
      </c>
    </row>
    <row r="47" spans="1:21" ht="15">
      <c r="A47" s="172">
        <v>19</v>
      </c>
      <c r="B47" s="196" t="s">
        <v>100</v>
      </c>
      <c r="C47" s="125" t="s">
        <v>46</v>
      </c>
      <c r="D47" s="126" t="s">
        <v>34</v>
      </c>
      <c r="E47" s="127">
        <v>2</v>
      </c>
      <c r="F47" s="128"/>
      <c r="G47" s="128">
        <v>2</v>
      </c>
      <c r="H47" s="129"/>
      <c r="I47" s="158"/>
      <c r="J47" s="128"/>
      <c r="K47" s="128"/>
      <c r="L47" s="159"/>
      <c r="M47" s="176">
        <v>5</v>
      </c>
      <c r="N47" s="135"/>
      <c r="O47" s="158" t="s">
        <v>14</v>
      </c>
      <c r="P47" s="159"/>
      <c r="Q47" s="127">
        <f t="shared" si="6"/>
        <v>28</v>
      </c>
      <c r="R47" s="128">
        <f t="shared" si="7"/>
        <v>28</v>
      </c>
      <c r="S47" s="129">
        <f t="shared" si="8"/>
        <v>56</v>
      </c>
      <c r="T47" s="177">
        <f t="shared" si="9"/>
        <v>69</v>
      </c>
      <c r="U47" s="155">
        <f t="shared" si="10"/>
        <v>125</v>
      </c>
    </row>
    <row r="48" spans="1:21" ht="18" customHeight="1">
      <c r="A48" s="172">
        <v>20</v>
      </c>
      <c r="B48" s="196" t="s">
        <v>138</v>
      </c>
      <c r="C48" s="125" t="s">
        <v>65</v>
      </c>
      <c r="D48" s="126" t="s">
        <v>34</v>
      </c>
      <c r="E48" s="127">
        <v>3</v>
      </c>
      <c r="F48" s="128"/>
      <c r="G48" s="128">
        <v>2</v>
      </c>
      <c r="H48" s="178"/>
      <c r="I48" s="158"/>
      <c r="J48" s="128"/>
      <c r="K48" s="128"/>
      <c r="L48" s="159"/>
      <c r="M48" s="176">
        <v>5</v>
      </c>
      <c r="N48" s="134"/>
      <c r="O48" s="158" t="s">
        <v>14</v>
      </c>
      <c r="P48" s="179"/>
      <c r="Q48" s="127">
        <f t="shared" si="6"/>
        <v>42</v>
      </c>
      <c r="R48" s="128">
        <f t="shared" si="7"/>
        <v>28</v>
      </c>
      <c r="S48" s="129">
        <f t="shared" si="8"/>
        <v>70</v>
      </c>
      <c r="T48" s="177">
        <f t="shared" si="9"/>
        <v>55</v>
      </c>
      <c r="U48" s="155">
        <f t="shared" si="10"/>
        <v>125</v>
      </c>
    </row>
    <row r="49" spans="1:21" ht="15">
      <c r="A49" s="172">
        <v>21</v>
      </c>
      <c r="B49" s="197" t="s">
        <v>101</v>
      </c>
      <c r="C49" s="125" t="s">
        <v>66</v>
      </c>
      <c r="D49" s="125" t="s">
        <v>3</v>
      </c>
      <c r="E49" s="127">
        <v>2</v>
      </c>
      <c r="F49" s="128"/>
      <c r="G49" s="128">
        <v>1</v>
      </c>
      <c r="H49" s="129"/>
      <c r="I49" s="158"/>
      <c r="J49" s="128"/>
      <c r="K49" s="128"/>
      <c r="L49" s="159"/>
      <c r="M49" s="176">
        <v>3</v>
      </c>
      <c r="N49" s="134"/>
      <c r="O49" s="158" t="s">
        <v>52</v>
      </c>
      <c r="P49" s="180"/>
      <c r="Q49" s="127">
        <f t="shared" si="6"/>
        <v>28</v>
      </c>
      <c r="R49" s="128">
        <f t="shared" si="7"/>
        <v>14</v>
      </c>
      <c r="S49" s="129">
        <f t="shared" si="8"/>
        <v>42</v>
      </c>
      <c r="T49" s="177">
        <f t="shared" si="9"/>
        <v>33</v>
      </c>
      <c r="U49" s="155">
        <f t="shared" si="10"/>
        <v>75</v>
      </c>
    </row>
    <row r="50" spans="1:28" ht="15">
      <c r="A50" s="172">
        <v>22</v>
      </c>
      <c r="B50" s="197" t="s">
        <v>99</v>
      </c>
      <c r="C50" s="125" t="s">
        <v>67</v>
      </c>
      <c r="D50" s="125" t="s">
        <v>35</v>
      </c>
      <c r="E50" s="127"/>
      <c r="F50" s="128">
        <v>2</v>
      </c>
      <c r="G50" s="128"/>
      <c r="H50" s="129"/>
      <c r="I50" s="158"/>
      <c r="J50" s="128"/>
      <c r="K50" s="128"/>
      <c r="L50" s="159"/>
      <c r="M50" s="176">
        <v>2</v>
      </c>
      <c r="N50" s="134"/>
      <c r="O50" s="181" t="s">
        <v>52</v>
      </c>
      <c r="P50" s="180"/>
      <c r="Q50" s="127">
        <f t="shared" si="6"/>
        <v>0</v>
      </c>
      <c r="R50" s="128">
        <f t="shared" si="7"/>
        <v>28</v>
      </c>
      <c r="S50" s="129">
        <f t="shared" si="8"/>
        <v>28</v>
      </c>
      <c r="T50" s="177">
        <f t="shared" si="9"/>
        <v>22</v>
      </c>
      <c r="U50" s="177">
        <f t="shared" si="10"/>
        <v>50</v>
      </c>
      <c r="AA50" s="15"/>
      <c r="AB50" s="15"/>
    </row>
    <row r="51" spans="1:28" ht="15">
      <c r="A51" s="172">
        <v>23</v>
      </c>
      <c r="B51" s="198" t="s">
        <v>137</v>
      </c>
      <c r="C51" s="147" t="s">
        <v>170</v>
      </c>
      <c r="D51" s="182" t="s">
        <v>34</v>
      </c>
      <c r="E51" s="148">
        <v>2</v>
      </c>
      <c r="F51" s="149"/>
      <c r="G51" s="149">
        <v>1</v>
      </c>
      <c r="H51" s="150"/>
      <c r="I51" s="148"/>
      <c r="J51" s="149"/>
      <c r="K51" s="149"/>
      <c r="L51" s="150"/>
      <c r="M51" s="183">
        <v>4</v>
      </c>
      <c r="N51" s="184"/>
      <c r="O51" s="185" t="s">
        <v>52</v>
      </c>
      <c r="P51" s="186"/>
      <c r="Q51" s="148">
        <f>(E51+I51)*14</f>
        <v>28</v>
      </c>
      <c r="R51" s="149">
        <f>(F51+G51+H51+J51+K51+L51)*14</f>
        <v>14</v>
      </c>
      <c r="S51" s="150">
        <f>Q51+R51</f>
        <v>42</v>
      </c>
      <c r="T51" s="132">
        <f>U51-S51</f>
        <v>58</v>
      </c>
      <c r="U51" s="132">
        <f>(M51+N51)*25</f>
        <v>100</v>
      </c>
      <c r="AA51" s="15"/>
      <c r="AB51" s="15"/>
    </row>
    <row r="52" spans="1:28" ht="15">
      <c r="A52" s="172">
        <v>24</v>
      </c>
      <c r="B52" s="197" t="s">
        <v>105</v>
      </c>
      <c r="C52" s="125" t="s">
        <v>171</v>
      </c>
      <c r="D52" s="125" t="s">
        <v>34</v>
      </c>
      <c r="E52" s="127">
        <v>3</v>
      </c>
      <c r="F52" s="128"/>
      <c r="G52" s="128">
        <v>2</v>
      </c>
      <c r="H52" s="129"/>
      <c r="I52" s="158"/>
      <c r="J52" s="128"/>
      <c r="K52" s="128"/>
      <c r="L52" s="159"/>
      <c r="M52" s="176">
        <v>5</v>
      </c>
      <c r="N52" s="129"/>
      <c r="O52" s="158" t="s">
        <v>14</v>
      </c>
      <c r="P52" s="180"/>
      <c r="Q52" s="127">
        <f t="shared" si="6"/>
        <v>42</v>
      </c>
      <c r="R52" s="128">
        <f t="shared" si="7"/>
        <v>28</v>
      </c>
      <c r="S52" s="129">
        <f t="shared" si="8"/>
        <v>70</v>
      </c>
      <c r="T52" s="177">
        <f t="shared" si="9"/>
        <v>55</v>
      </c>
      <c r="U52" s="177">
        <f t="shared" si="10"/>
        <v>125</v>
      </c>
      <c r="AA52" s="15"/>
      <c r="AB52" s="15"/>
    </row>
    <row r="53" spans="1:26" ht="15.75" thickBot="1">
      <c r="A53" s="173">
        <v>25</v>
      </c>
      <c r="B53" s="199" t="s">
        <v>164</v>
      </c>
      <c r="C53" s="136" t="s">
        <v>172</v>
      </c>
      <c r="D53" s="136" t="s">
        <v>35</v>
      </c>
      <c r="E53" s="137"/>
      <c r="F53" s="138">
        <v>1</v>
      </c>
      <c r="G53" s="138"/>
      <c r="H53" s="139"/>
      <c r="I53" s="137"/>
      <c r="J53" s="138"/>
      <c r="K53" s="138"/>
      <c r="L53" s="139"/>
      <c r="M53" s="140">
        <v>1</v>
      </c>
      <c r="N53" s="141"/>
      <c r="O53" s="490" t="s">
        <v>13</v>
      </c>
      <c r="P53" s="491"/>
      <c r="Q53" s="142">
        <f>(E53+I53)*14</f>
        <v>0</v>
      </c>
      <c r="R53" s="143">
        <f>(F53+G53+H53+J53+K53+L53)*14</f>
        <v>14</v>
      </c>
      <c r="S53" s="144">
        <f>(Q53+R53)</f>
        <v>14</v>
      </c>
      <c r="T53" s="145">
        <v>0</v>
      </c>
      <c r="U53" s="145">
        <v>28</v>
      </c>
      <c r="Z53" s="19"/>
    </row>
    <row r="54" spans="1:26" ht="15">
      <c r="A54" s="171">
        <v>26</v>
      </c>
      <c r="B54" s="196" t="s">
        <v>136</v>
      </c>
      <c r="C54" s="147" t="s">
        <v>173</v>
      </c>
      <c r="D54" s="156" t="s">
        <v>34</v>
      </c>
      <c r="E54" s="148"/>
      <c r="F54" s="149"/>
      <c r="G54" s="149"/>
      <c r="H54" s="150"/>
      <c r="I54" s="151">
        <v>2</v>
      </c>
      <c r="J54" s="187"/>
      <c r="K54" s="149">
        <v>2</v>
      </c>
      <c r="L54" s="152"/>
      <c r="M54" s="183"/>
      <c r="N54" s="154">
        <v>4</v>
      </c>
      <c r="O54" s="151"/>
      <c r="P54" s="188" t="s">
        <v>15</v>
      </c>
      <c r="Q54" s="148">
        <f t="shared" si="6"/>
        <v>28</v>
      </c>
      <c r="R54" s="149">
        <f t="shared" si="7"/>
        <v>28</v>
      </c>
      <c r="S54" s="150">
        <f t="shared" si="8"/>
        <v>56</v>
      </c>
      <c r="T54" s="155">
        <f t="shared" si="9"/>
        <v>44</v>
      </c>
      <c r="U54" s="155">
        <f t="shared" si="10"/>
        <v>100</v>
      </c>
      <c r="Z54" s="5"/>
    </row>
    <row r="55" spans="1:26" ht="15" customHeight="1">
      <c r="A55" s="172">
        <v>27</v>
      </c>
      <c r="B55" s="197" t="s">
        <v>104</v>
      </c>
      <c r="C55" s="147" t="s">
        <v>174</v>
      </c>
      <c r="D55" s="147" t="s">
        <v>35</v>
      </c>
      <c r="E55" s="148"/>
      <c r="F55" s="149"/>
      <c r="G55" s="149"/>
      <c r="H55" s="150"/>
      <c r="I55" s="151"/>
      <c r="J55" s="149">
        <v>2</v>
      </c>
      <c r="K55" s="149"/>
      <c r="L55" s="152"/>
      <c r="M55" s="183"/>
      <c r="N55" s="154">
        <v>2</v>
      </c>
      <c r="O55" s="189"/>
      <c r="P55" s="190" t="s">
        <v>28</v>
      </c>
      <c r="Q55" s="148">
        <f>(E55+I55)*14</f>
        <v>0</v>
      </c>
      <c r="R55" s="149">
        <f>(F55+G55+H55+J55+K55+L55)*14</f>
        <v>28</v>
      </c>
      <c r="S55" s="150">
        <f>Q55+R55</f>
        <v>28</v>
      </c>
      <c r="T55" s="155">
        <f>U55-S55</f>
        <v>22</v>
      </c>
      <c r="U55" s="155">
        <f>(M55+N55)*25</f>
        <v>50</v>
      </c>
      <c r="Z55" s="7"/>
    </row>
    <row r="56" spans="1:26" ht="15">
      <c r="A56" s="172">
        <v>28</v>
      </c>
      <c r="B56" s="197" t="s">
        <v>106</v>
      </c>
      <c r="C56" s="125" t="s">
        <v>68</v>
      </c>
      <c r="D56" s="125" t="s">
        <v>34</v>
      </c>
      <c r="E56" s="127"/>
      <c r="F56" s="128"/>
      <c r="G56" s="128"/>
      <c r="H56" s="129"/>
      <c r="I56" s="158">
        <v>3</v>
      </c>
      <c r="J56" s="128"/>
      <c r="K56" s="128">
        <v>2</v>
      </c>
      <c r="L56" s="159">
        <v>1</v>
      </c>
      <c r="M56" s="176"/>
      <c r="N56" s="129">
        <v>5</v>
      </c>
      <c r="O56" s="158"/>
      <c r="P56" s="180" t="s">
        <v>15</v>
      </c>
      <c r="Q56" s="127">
        <f t="shared" si="6"/>
        <v>42</v>
      </c>
      <c r="R56" s="128">
        <f t="shared" si="7"/>
        <v>42</v>
      </c>
      <c r="S56" s="129">
        <f t="shared" si="8"/>
        <v>84</v>
      </c>
      <c r="T56" s="177">
        <f t="shared" si="9"/>
        <v>41</v>
      </c>
      <c r="U56" s="155">
        <f t="shared" si="10"/>
        <v>125</v>
      </c>
      <c r="Z56" s="5"/>
    </row>
    <row r="57" spans="1:28" ht="15" customHeight="1">
      <c r="A57" s="172">
        <v>29</v>
      </c>
      <c r="B57" s="200" t="s">
        <v>165</v>
      </c>
      <c r="C57" s="147" t="s">
        <v>175</v>
      </c>
      <c r="D57" s="156" t="s">
        <v>33</v>
      </c>
      <c r="E57" s="191"/>
      <c r="F57" s="192"/>
      <c r="G57" s="192"/>
      <c r="H57" s="154"/>
      <c r="I57" s="193">
        <v>2</v>
      </c>
      <c r="J57" s="192"/>
      <c r="K57" s="192">
        <v>3</v>
      </c>
      <c r="L57" s="190"/>
      <c r="M57" s="191"/>
      <c r="N57" s="154">
        <v>5</v>
      </c>
      <c r="O57" s="193"/>
      <c r="P57" s="188" t="s">
        <v>15</v>
      </c>
      <c r="Q57" s="148">
        <f t="shared" si="6"/>
        <v>28</v>
      </c>
      <c r="R57" s="149">
        <f t="shared" si="7"/>
        <v>42</v>
      </c>
      <c r="S57" s="150">
        <f t="shared" si="8"/>
        <v>70</v>
      </c>
      <c r="T57" s="155">
        <f t="shared" si="9"/>
        <v>55</v>
      </c>
      <c r="U57" s="155">
        <f t="shared" si="10"/>
        <v>125</v>
      </c>
      <c r="Z57" s="5"/>
      <c r="AA57" s="5"/>
      <c r="AB57" s="5"/>
    </row>
    <row r="58" spans="1:21" ht="15">
      <c r="A58" s="172">
        <v>30</v>
      </c>
      <c r="B58" s="197" t="s">
        <v>107</v>
      </c>
      <c r="C58" s="125" t="s">
        <v>176</v>
      </c>
      <c r="D58" s="126" t="s">
        <v>34</v>
      </c>
      <c r="E58" s="127"/>
      <c r="F58" s="128"/>
      <c r="G58" s="128"/>
      <c r="H58" s="129"/>
      <c r="I58" s="158">
        <v>2</v>
      </c>
      <c r="J58" s="128"/>
      <c r="K58" s="128">
        <v>2</v>
      </c>
      <c r="L58" s="159"/>
      <c r="M58" s="127"/>
      <c r="N58" s="134">
        <v>3</v>
      </c>
      <c r="O58" s="194"/>
      <c r="P58" s="180" t="s">
        <v>28</v>
      </c>
      <c r="Q58" s="127">
        <f t="shared" si="6"/>
        <v>28</v>
      </c>
      <c r="R58" s="128">
        <f t="shared" si="7"/>
        <v>28</v>
      </c>
      <c r="S58" s="129">
        <f t="shared" si="8"/>
        <v>56</v>
      </c>
      <c r="T58" s="177">
        <f t="shared" si="9"/>
        <v>19</v>
      </c>
      <c r="U58" s="155">
        <f t="shared" si="10"/>
        <v>75</v>
      </c>
    </row>
    <row r="59" spans="1:21" ht="15">
      <c r="A59" s="172">
        <v>31</v>
      </c>
      <c r="B59" s="36" t="s">
        <v>126</v>
      </c>
      <c r="C59" s="125" t="s">
        <v>177</v>
      </c>
      <c r="D59" s="125" t="s">
        <v>34</v>
      </c>
      <c r="E59" s="127"/>
      <c r="F59" s="128"/>
      <c r="G59" s="128"/>
      <c r="H59" s="129"/>
      <c r="I59" s="158">
        <v>2</v>
      </c>
      <c r="J59" s="128"/>
      <c r="K59" s="128">
        <v>1</v>
      </c>
      <c r="L59" s="159"/>
      <c r="M59" s="127"/>
      <c r="N59" s="129">
        <v>3</v>
      </c>
      <c r="O59" s="158"/>
      <c r="P59" s="180" t="s">
        <v>28</v>
      </c>
      <c r="Q59" s="127">
        <f t="shared" si="6"/>
        <v>28</v>
      </c>
      <c r="R59" s="128">
        <f t="shared" si="7"/>
        <v>14</v>
      </c>
      <c r="S59" s="129">
        <f t="shared" si="8"/>
        <v>42</v>
      </c>
      <c r="T59" s="155">
        <f t="shared" si="9"/>
        <v>33</v>
      </c>
      <c r="U59" s="155">
        <f t="shared" si="10"/>
        <v>75</v>
      </c>
    </row>
    <row r="60" spans="1:21" ht="30">
      <c r="A60" s="172">
        <v>32</v>
      </c>
      <c r="B60" s="200" t="s">
        <v>166</v>
      </c>
      <c r="C60" s="125" t="s">
        <v>178</v>
      </c>
      <c r="D60" s="126" t="s">
        <v>33</v>
      </c>
      <c r="E60" s="127"/>
      <c r="F60" s="128"/>
      <c r="G60" s="128"/>
      <c r="H60" s="129"/>
      <c r="I60" s="158">
        <v>2</v>
      </c>
      <c r="J60" s="128"/>
      <c r="K60" s="128">
        <v>1</v>
      </c>
      <c r="L60" s="159"/>
      <c r="M60" s="127"/>
      <c r="N60" s="129">
        <v>3</v>
      </c>
      <c r="O60" s="158"/>
      <c r="P60" s="180" t="s">
        <v>15</v>
      </c>
      <c r="Q60" s="127">
        <f t="shared" si="6"/>
        <v>28</v>
      </c>
      <c r="R60" s="128">
        <f t="shared" si="7"/>
        <v>14</v>
      </c>
      <c r="S60" s="129">
        <f t="shared" si="8"/>
        <v>42</v>
      </c>
      <c r="T60" s="177">
        <f t="shared" si="9"/>
        <v>33</v>
      </c>
      <c r="U60" s="155">
        <f t="shared" si="10"/>
        <v>75</v>
      </c>
    </row>
    <row r="61" spans="1:21" ht="15">
      <c r="A61" s="172">
        <v>33</v>
      </c>
      <c r="B61" s="45" t="s">
        <v>167</v>
      </c>
      <c r="C61" s="217" t="s">
        <v>179</v>
      </c>
      <c r="D61" s="217" t="s">
        <v>35</v>
      </c>
      <c r="E61" s="218"/>
      <c r="F61" s="219"/>
      <c r="G61" s="219"/>
      <c r="H61" s="220"/>
      <c r="I61" s="218"/>
      <c r="J61" s="219">
        <v>1</v>
      </c>
      <c r="K61" s="219"/>
      <c r="L61" s="220"/>
      <c r="M61" s="221"/>
      <c r="N61" s="222">
        <v>1</v>
      </c>
      <c r="O61" s="523" t="s">
        <v>13</v>
      </c>
      <c r="P61" s="524"/>
      <c r="Q61" s="223">
        <f>(E61+I61)*14</f>
        <v>0</v>
      </c>
      <c r="R61" s="224">
        <f>(F61+G61+H61+J61+K61+L61)*14</f>
        <v>14</v>
      </c>
      <c r="S61" s="225">
        <f>(Q61+R61)</f>
        <v>14</v>
      </c>
      <c r="T61" s="226">
        <v>0</v>
      </c>
      <c r="U61" s="226">
        <v>28</v>
      </c>
    </row>
    <row r="62" spans="1:28" ht="17.25" customHeight="1" thickBot="1">
      <c r="A62" s="173">
        <v>34</v>
      </c>
      <c r="B62" s="201" t="s">
        <v>168</v>
      </c>
      <c r="C62" s="202" t="s">
        <v>180</v>
      </c>
      <c r="D62" s="203" t="s">
        <v>34</v>
      </c>
      <c r="E62" s="204"/>
      <c r="F62" s="205"/>
      <c r="G62" s="205"/>
      <c r="H62" s="206"/>
      <c r="I62" s="207"/>
      <c r="J62" s="205"/>
      <c r="K62" s="205"/>
      <c r="L62" s="208"/>
      <c r="M62" s="209"/>
      <c r="N62" s="210">
        <v>4</v>
      </c>
      <c r="O62" s="211"/>
      <c r="P62" s="212" t="s">
        <v>28</v>
      </c>
      <c r="Q62" s="213">
        <v>0</v>
      </c>
      <c r="R62" s="214">
        <v>90</v>
      </c>
      <c r="S62" s="210">
        <v>90</v>
      </c>
      <c r="T62" s="215">
        <v>0</v>
      </c>
      <c r="U62" s="216">
        <v>90</v>
      </c>
      <c r="Z62" s="5"/>
      <c r="AA62" s="5"/>
      <c r="AB62" s="5"/>
    </row>
    <row r="63" spans="1:24" ht="15.75" thickBot="1">
      <c r="A63" s="357" t="s">
        <v>94</v>
      </c>
      <c r="B63" s="359"/>
      <c r="C63" s="359"/>
      <c r="D63" s="360"/>
      <c r="E63" s="350">
        <f aca="true" t="shared" si="11" ref="E63:N63">SUM(E46:E62)</f>
        <v>14</v>
      </c>
      <c r="F63" s="488">
        <f t="shared" si="11"/>
        <v>3</v>
      </c>
      <c r="G63" s="488">
        <f t="shared" si="11"/>
        <v>11</v>
      </c>
      <c r="H63" s="349">
        <f t="shared" si="11"/>
        <v>0</v>
      </c>
      <c r="I63" s="350">
        <f t="shared" si="11"/>
        <v>13</v>
      </c>
      <c r="J63" s="488">
        <f t="shared" si="11"/>
        <v>3</v>
      </c>
      <c r="K63" s="488">
        <f t="shared" si="11"/>
        <v>11</v>
      </c>
      <c r="L63" s="349">
        <f t="shared" si="11"/>
        <v>1</v>
      </c>
      <c r="M63" s="68">
        <f t="shared" si="11"/>
        <v>30</v>
      </c>
      <c r="N63" s="91">
        <f t="shared" si="11"/>
        <v>30</v>
      </c>
      <c r="O63" s="521" t="s">
        <v>160</v>
      </c>
      <c r="P63" s="522"/>
      <c r="Q63" s="350">
        <f>SUM(Q46:Q62)</f>
        <v>378</v>
      </c>
      <c r="R63" s="488">
        <f>SUM(R46:R62)</f>
        <v>496</v>
      </c>
      <c r="S63" s="349">
        <f>SUM(S46:S62)</f>
        <v>874</v>
      </c>
      <c r="T63" s="489">
        <f>SUM(T44:T62)</f>
        <v>594</v>
      </c>
      <c r="U63" s="489">
        <f>SUM(U44:U62)</f>
        <v>1496</v>
      </c>
      <c r="V63" s="75"/>
      <c r="W63" s="76"/>
      <c r="X63" s="76"/>
    </row>
    <row r="64" spans="1:27" ht="15.75" thickBot="1">
      <c r="A64" s="361"/>
      <c r="B64" s="362"/>
      <c r="C64" s="362"/>
      <c r="D64" s="363"/>
      <c r="E64" s="325"/>
      <c r="F64" s="339"/>
      <c r="G64" s="339"/>
      <c r="H64" s="341"/>
      <c r="I64" s="325"/>
      <c r="J64" s="339"/>
      <c r="K64" s="339"/>
      <c r="L64" s="341"/>
      <c r="M64" s="342">
        <f>M63+N63</f>
        <v>60</v>
      </c>
      <c r="N64" s="520"/>
      <c r="O64" s="347"/>
      <c r="P64" s="348"/>
      <c r="Q64" s="325"/>
      <c r="R64" s="339"/>
      <c r="S64" s="341"/>
      <c r="T64" s="356"/>
      <c r="U64" s="356"/>
      <c r="V64" s="20"/>
      <c r="W64" s="20"/>
      <c r="X64" s="20"/>
      <c r="Z64" s="5"/>
      <c r="AA64" s="5"/>
    </row>
    <row r="65" spans="1:26" ht="15">
      <c r="A65" s="26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  <c r="Q65" s="24"/>
      <c r="R65" s="24"/>
      <c r="S65" s="24"/>
      <c r="T65" s="21"/>
      <c r="U65" s="21"/>
      <c r="V65" s="69"/>
      <c r="W65" s="70"/>
      <c r="X65" s="20"/>
      <c r="Z65" s="19"/>
    </row>
    <row r="66" spans="1:21" ht="15.75">
      <c r="A66" s="53"/>
      <c r="B66" s="331" t="s">
        <v>55</v>
      </c>
      <c r="C66" s="331"/>
      <c r="D66" s="331"/>
      <c r="E66" s="331"/>
      <c r="F66" s="331"/>
      <c r="G66" s="331"/>
      <c r="H66" s="54"/>
      <c r="I66" s="55"/>
      <c r="J66" s="55"/>
      <c r="K66" s="331" t="s">
        <v>95</v>
      </c>
      <c r="L66" s="331"/>
      <c r="M66" s="331"/>
      <c r="N66" s="331"/>
      <c r="O66" s="331"/>
      <c r="P66" s="331"/>
      <c r="Q66" s="331"/>
      <c r="R66" s="331"/>
      <c r="S66" s="331"/>
      <c r="T66" s="331"/>
      <c r="U66" s="331"/>
    </row>
    <row r="67" spans="1:21" ht="15.75">
      <c r="A67" s="53"/>
      <c r="B67" s="331" t="s">
        <v>181</v>
      </c>
      <c r="C67" s="331"/>
      <c r="D67" s="331"/>
      <c r="E67" s="59"/>
      <c r="F67" s="59"/>
      <c r="G67" s="59"/>
      <c r="H67" s="59"/>
      <c r="I67" s="59"/>
      <c r="J67" s="59"/>
      <c r="K67" s="331" t="s">
        <v>182</v>
      </c>
      <c r="L67" s="331"/>
      <c r="M67" s="331"/>
      <c r="N67" s="331"/>
      <c r="O67" s="331"/>
      <c r="P67" s="331"/>
      <c r="Q67" s="331"/>
      <c r="R67" s="331"/>
      <c r="S67" s="331"/>
      <c r="T67" s="331"/>
      <c r="U67" s="331"/>
    </row>
    <row r="68" spans="1:26" ht="15">
      <c r="A68" s="22"/>
      <c r="B68" s="22"/>
      <c r="C68" s="22"/>
      <c r="D68" s="22"/>
      <c r="E68" s="24"/>
      <c r="F68" s="24"/>
      <c r="G68" s="24"/>
      <c r="H68" s="24"/>
      <c r="I68" s="24"/>
      <c r="J68" s="24"/>
      <c r="K68" s="24"/>
      <c r="L68" s="24"/>
      <c r="M68" s="27"/>
      <c r="N68" s="28"/>
      <c r="O68" s="29"/>
      <c r="P68" s="30"/>
      <c r="Q68" s="24"/>
      <c r="R68" s="24"/>
      <c r="S68" s="24"/>
      <c r="T68" s="24"/>
      <c r="U68" s="21"/>
      <c r="V68" s="20"/>
      <c r="W68" s="20"/>
      <c r="X68" s="20"/>
      <c r="Z68" s="19"/>
    </row>
    <row r="69" spans="1:26" ht="15">
      <c r="A69" s="22"/>
      <c r="B69" s="22"/>
      <c r="C69" s="22"/>
      <c r="D69" s="22"/>
      <c r="E69" s="24"/>
      <c r="F69" s="24"/>
      <c r="G69" s="24"/>
      <c r="H69" s="24"/>
      <c r="I69" s="24"/>
      <c r="J69" s="24"/>
      <c r="K69" s="24"/>
      <c r="L69" s="24"/>
      <c r="M69" s="27"/>
      <c r="N69" s="28"/>
      <c r="O69" s="29"/>
      <c r="P69" s="30"/>
      <c r="Q69" s="24"/>
      <c r="R69" s="24"/>
      <c r="S69" s="24"/>
      <c r="T69" s="24"/>
      <c r="U69" s="21"/>
      <c r="V69" s="20"/>
      <c r="W69" s="20"/>
      <c r="X69" s="20"/>
      <c r="Z69" s="19"/>
    </row>
    <row r="70" spans="1:20" ht="15">
      <c r="A70" s="344" t="s">
        <v>73</v>
      </c>
      <c r="B70" s="344"/>
      <c r="C70" s="344"/>
      <c r="D70" s="344"/>
      <c r="E70" s="344"/>
      <c r="F70" s="344"/>
      <c r="H70" s="352" t="s">
        <v>74</v>
      </c>
      <c r="I70" s="352"/>
      <c r="J70" s="352"/>
      <c r="K70" s="352"/>
      <c r="L70" s="352"/>
      <c r="M70" s="352"/>
      <c r="N70" s="352"/>
      <c r="O70" s="352"/>
      <c r="P70" s="352"/>
      <c r="Q70" s="352"/>
      <c r="R70" s="352"/>
      <c r="S70" s="352"/>
      <c r="T70" s="352"/>
    </row>
    <row r="71" spans="1:39" ht="15">
      <c r="A71" s="353" t="s">
        <v>75</v>
      </c>
      <c r="B71" s="353"/>
      <c r="C71" s="353"/>
      <c r="D71" s="353"/>
      <c r="E71" s="353"/>
      <c r="F71" s="353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</row>
    <row r="72" spans="1:39" ht="15">
      <c r="A72" s="353" t="s">
        <v>76</v>
      </c>
      <c r="B72" s="353"/>
      <c r="C72" s="353"/>
      <c r="D72" s="353"/>
      <c r="E72" s="353"/>
      <c r="F72" s="353"/>
      <c r="G72" s="35"/>
      <c r="H72" s="35"/>
      <c r="Q72" s="14"/>
      <c r="R72" s="14"/>
      <c r="S72" s="1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</row>
    <row r="73" spans="1:39" ht="15">
      <c r="A73" s="353" t="s">
        <v>77</v>
      </c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Q73" s="14"/>
      <c r="R73" s="14"/>
      <c r="S73" s="1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</row>
    <row r="74" spans="1:39" ht="15">
      <c r="A74" s="35" t="s">
        <v>183</v>
      </c>
      <c r="B74" s="35"/>
      <c r="C74" s="35"/>
      <c r="D74" s="35"/>
      <c r="E74" s="14"/>
      <c r="F74" s="35"/>
      <c r="G74" s="35"/>
      <c r="H74" s="35"/>
      <c r="I74" s="35"/>
      <c r="Q74" s="14"/>
      <c r="R74" s="14"/>
      <c r="S74" s="1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</row>
    <row r="75" spans="1:26" ht="15.75">
      <c r="A75" s="63"/>
      <c r="B75" s="63"/>
      <c r="C75" s="63"/>
      <c r="D75" s="63"/>
      <c r="E75" s="64"/>
      <c r="F75" s="63"/>
      <c r="G75" s="63"/>
      <c r="H75" s="63"/>
      <c r="I75" s="63"/>
      <c r="J75" s="65"/>
      <c r="K75" s="65"/>
      <c r="L75" s="65"/>
      <c r="M75" s="65"/>
      <c r="N75" s="65"/>
      <c r="O75" s="65"/>
      <c r="P75" s="65"/>
      <c r="Q75" s="65"/>
      <c r="R75" s="64"/>
      <c r="S75" s="64"/>
      <c r="T75" s="64"/>
      <c r="U75" s="65"/>
      <c r="V75" s="65"/>
      <c r="W75" s="65"/>
      <c r="X75" s="20"/>
      <c r="Z75" s="19"/>
    </row>
    <row r="76" spans="1:39" ht="15.75">
      <c r="A76" s="337" t="s">
        <v>102</v>
      </c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11"/>
      <c r="W76" s="11"/>
      <c r="X76" s="11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ht="15.75">
      <c r="A77" s="351" t="s">
        <v>144</v>
      </c>
      <c r="B77" s="351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11"/>
      <c r="W77" s="11"/>
      <c r="X77" s="11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:26" ht="15.75" thickBot="1">
      <c r="A78" s="22"/>
      <c r="B78" s="22"/>
      <c r="C78" s="22"/>
      <c r="D78" s="22"/>
      <c r="E78" s="24"/>
      <c r="F78" s="24"/>
      <c r="G78" s="24"/>
      <c r="H78" s="24"/>
      <c r="I78" s="24"/>
      <c r="J78" s="24"/>
      <c r="K78" s="24"/>
      <c r="L78" s="24"/>
      <c r="M78" s="27"/>
      <c r="N78" s="28"/>
      <c r="O78" s="29"/>
      <c r="P78" s="30"/>
      <c r="Q78" s="24"/>
      <c r="R78" s="24"/>
      <c r="S78" s="24"/>
      <c r="T78" s="24"/>
      <c r="U78" s="21"/>
      <c r="V78" s="20"/>
      <c r="W78" s="20"/>
      <c r="X78" s="20"/>
      <c r="Z78" s="19"/>
    </row>
    <row r="79" spans="1:21" ht="27.75" customHeight="1" thickBot="1">
      <c r="A79" s="482" t="s">
        <v>78</v>
      </c>
      <c r="B79" s="37" t="s">
        <v>115</v>
      </c>
      <c r="C79" s="371" t="s">
        <v>81</v>
      </c>
      <c r="D79" s="332" t="s">
        <v>82</v>
      </c>
      <c r="E79" s="334" t="s">
        <v>83</v>
      </c>
      <c r="F79" s="335"/>
      <c r="G79" s="335"/>
      <c r="H79" s="336"/>
      <c r="I79" s="335" t="s">
        <v>84</v>
      </c>
      <c r="J79" s="335"/>
      <c r="K79" s="335"/>
      <c r="L79" s="335"/>
      <c r="M79" s="327" t="s">
        <v>85</v>
      </c>
      <c r="N79" s="328"/>
      <c r="O79" s="329" t="s">
        <v>140</v>
      </c>
      <c r="P79" s="330"/>
      <c r="Q79" s="326" t="s">
        <v>86</v>
      </c>
      <c r="R79" s="326"/>
      <c r="S79" s="326"/>
      <c r="T79" s="332" t="s">
        <v>96</v>
      </c>
      <c r="U79" s="332" t="s">
        <v>97</v>
      </c>
    </row>
    <row r="80" spans="1:21" ht="16.5" customHeight="1" thickBot="1">
      <c r="A80" s="483"/>
      <c r="B80" s="39" t="s">
        <v>80</v>
      </c>
      <c r="C80" s="486"/>
      <c r="D80" s="364"/>
      <c r="E80" s="40" t="s">
        <v>2</v>
      </c>
      <c r="F80" s="41" t="s">
        <v>3</v>
      </c>
      <c r="G80" s="41" t="s">
        <v>4</v>
      </c>
      <c r="H80" s="43" t="s">
        <v>5</v>
      </c>
      <c r="I80" s="42" t="s">
        <v>2</v>
      </c>
      <c r="J80" s="41" t="s">
        <v>3</v>
      </c>
      <c r="K80" s="41" t="s">
        <v>4</v>
      </c>
      <c r="L80" s="49" t="s">
        <v>5</v>
      </c>
      <c r="M80" s="40" t="s">
        <v>31</v>
      </c>
      <c r="N80" s="50" t="s">
        <v>32</v>
      </c>
      <c r="O80" s="40" t="s">
        <v>31</v>
      </c>
      <c r="P80" s="50" t="s">
        <v>32</v>
      </c>
      <c r="Q80" s="101" t="s">
        <v>142</v>
      </c>
      <c r="R80" s="102" t="s">
        <v>6</v>
      </c>
      <c r="S80" s="103" t="s">
        <v>49</v>
      </c>
      <c r="T80" s="487"/>
      <c r="U80" s="496"/>
    </row>
    <row r="81" spans="1:21" ht="18" customHeight="1">
      <c r="A81" s="93">
        <v>35</v>
      </c>
      <c r="B81" s="94" t="s">
        <v>184</v>
      </c>
      <c r="C81" s="125" t="s">
        <v>43</v>
      </c>
      <c r="D81" s="125" t="s">
        <v>3</v>
      </c>
      <c r="E81" s="127">
        <v>2</v>
      </c>
      <c r="F81" s="128"/>
      <c r="G81" s="128">
        <v>1</v>
      </c>
      <c r="H81" s="129"/>
      <c r="I81" s="127"/>
      <c r="J81" s="128"/>
      <c r="K81" s="128"/>
      <c r="L81" s="129"/>
      <c r="M81" s="181">
        <v>4</v>
      </c>
      <c r="N81" s="159"/>
      <c r="O81" s="127" t="s">
        <v>56</v>
      </c>
      <c r="P81" s="134"/>
      <c r="Q81" s="158">
        <f>E81*14+I81*14</f>
        <v>28</v>
      </c>
      <c r="R81" s="128">
        <f>(F81+G81+H81)*14+(J81+K81+L81)*14</f>
        <v>14</v>
      </c>
      <c r="S81" s="129">
        <f>Q81+R81</f>
        <v>42</v>
      </c>
      <c r="T81" s="132">
        <f>U81-S81</f>
        <v>58</v>
      </c>
      <c r="U81" s="155">
        <f>(M81+N81)*25</f>
        <v>100</v>
      </c>
    </row>
    <row r="82" spans="1:21" ht="30.75" customHeight="1">
      <c r="A82" s="230">
        <v>36</v>
      </c>
      <c r="B82" s="227" t="s">
        <v>185</v>
      </c>
      <c r="C82" s="125" t="s">
        <v>191</v>
      </c>
      <c r="D82" s="157" t="s">
        <v>34</v>
      </c>
      <c r="E82" s="127">
        <v>2</v>
      </c>
      <c r="F82" s="128"/>
      <c r="G82" s="128">
        <v>2</v>
      </c>
      <c r="H82" s="129">
        <v>1</v>
      </c>
      <c r="I82" s="127"/>
      <c r="J82" s="128"/>
      <c r="K82" s="128"/>
      <c r="L82" s="129"/>
      <c r="M82" s="176">
        <v>6</v>
      </c>
      <c r="N82" s="135"/>
      <c r="O82" s="127" t="s">
        <v>16</v>
      </c>
      <c r="P82" s="129"/>
      <c r="Q82" s="127">
        <f aca="true" t="shared" si="12" ref="Q82:Q94">(E82+I82)*14</f>
        <v>28</v>
      </c>
      <c r="R82" s="128">
        <f aca="true" t="shared" si="13" ref="R82:R94">(F82+G82+H82+J82+K82+L82)*14</f>
        <v>42</v>
      </c>
      <c r="S82" s="129">
        <f aca="true" t="shared" si="14" ref="S82:S94">Q82+R82</f>
        <v>70</v>
      </c>
      <c r="T82" s="132">
        <f aca="true" t="shared" si="15" ref="T82:T95">U82-S82</f>
        <v>80</v>
      </c>
      <c r="U82" s="132">
        <f aca="true" t="shared" si="16" ref="U82:U94">(M82+N82)*25</f>
        <v>150</v>
      </c>
    </row>
    <row r="83" spans="1:21" ht="18" customHeight="1">
      <c r="A83" s="230">
        <v>37</v>
      </c>
      <c r="B83" s="228" t="s">
        <v>186</v>
      </c>
      <c r="C83" s="125" t="s">
        <v>44</v>
      </c>
      <c r="D83" s="234" t="s">
        <v>3</v>
      </c>
      <c r="E83" s="127">
        <v>2</v>
      </c>
      <c r="F83" s="128"/>
      <c r="G83" s="128">
        <v>2</v>
      </c>
      <c r="H83" s="129"/>
      <c r="I83" s="127"/>
      <c r="J83" s="128"/>
      <c r="K83" s="128"/>
      <c r="L83" s="129"/>
      <c r="M83" s="176">
        <v>4</v>
      </c>
      <c r="N83" s="135"/>
      <c r="O83" s="127" t="s">
        <v>56</v>
      </c>
      <c r="P83" s="129"/>
      <c r="Q83" s="127">
        <f t="shared" si="12"/>
        <v>28</v>
      </c>
      <c r="R83" s="128">
        <f t="shared" si="13"/>
        <v>28</v>
      </c>
      <c r="S83" s="129">
        <f t="shared" si="14"/>
        <v>56</v>
      </c>
      <c r="T83" s="133">
        <f t="shared" si="15"/>
        <v>44</v>
      </c>
      <c r="U83" s="132">
        <f t="shared" si="16"/>
        <v>100</v>
      </c>
    </row>
    <row r="84" spans="1:28" ht="30">
      <c r="A84" s="230">
        <v>38</v>
      </c>
      <c r="B84" s="67" t="s">
        <v>187</v>
      </c>
      <c r="C84" s="125" t="s">
        <v>192</v>
      </c>
      <c r="D84" s="234" t="s">
        <v>34</v>
      </c>
      <c r="E84" s="127">
        <v>2</v>
      </c>
      <c r="F84" s="128"/>
      <c r="G84" s="128">
        <v>1</v>
      </c>
      <c r="H84" s="129"/>
      <c r="I84" s="127"/>
      <c r="J84" s="128"/>
      <c r="K84" s="128"/>
      <c r="L84" s="129"/>
      <c r="M84" s="176">
        <v>4</v>
      </c>
      <c r="N84" s="135"/>
      <c r="O84" s="127" t="s">
        <v>16</v>
      </c>
      <c r="P84" s="129"/>
      <c r="Q84" s="127">
        <f t="shared" si="12"/>
        <v>28</v>
      </c>
      <c r="R84" s="128">
        <f t="shared" si="13"/>
        <v>14</v>
      </c>
      <c r="S84" s="129">
        <f t="shared" si="14"/>
        <v>42</v>
      </c>
      <c r="T84" s="133">
        <f t="shared" si="15"/>
        <v>58</v>
      </c>
      <c r="U84" s="132">
        <f t="shared" si="16"/>
        <v>100</v>
      </c>
      <c r="AA84" s="15"/>
      <c r="AB84" s="15"/>
    </row>
    <row r="85" spans="1:26" ht="15.75" customHeight="1">
      <c r="A85" s="230">
        <v>39</v>
      </c>
      <c r="B85" s="197" t="s">
        <v>188</v>
      </c>
      <c r="C85" s="125" t="s">
        <v>193</v>
      </c>
      <c r="D85" s="234" t="s">
        <v>34</v>
      </c>
      <c r="E85" s="127">
        <v>2</v>
      </c>
      <c r="F85" s="128">
        <v>1</v>
      </c>
      <c r="G85" s="128"/>
      <c r="H85" s="129"/>
      <c r="I85" s="127"/>
      <c r="J85" s="128"/>
      <c r="K85" s="128"/>
      <c r="L85" s="129"/>
      <c r="M85" s="176">
        <v>3</v>
      </c>
      <c r="N85" s="135"/>
      <c r="O85" s="127" t="s">
        <v>16</v>
      </c>
      <c r="P85" s="129"/>
      <c r="Q85" s="127">
        <f t="shared" si="12"/>
        <v>28</v>
      </c>
      <c r="R85" s="128">
        <f t="shared" si="13"/>
        <v>14</v>
      </c>
      <c r="S85" s="129">
        <f t="shared" si="14"/>
        <v>42</v>
      </c>
      <c r="T85" s="133">
        <f t="shared" si="15"/>
        <v>33</v>
      </c>
      <c r="U85" s="132">
        <f t="shared" si="16"/>
        <v>75</v>
      </c>
      <c r="Z85" s="19"/>
    </row>
    <row r="86" spans="1:26" ht="15.75" customHeight="1">
      <c r="A86" s="230">
        <v>40</v>
      </c>
      <c r="B86" s="229" t="s">
        <v>189</v>
      </c>
      <c r="C86" s="125" t="s">
        <v>194</v>
      </c>
      <c r="D86" s="157" t="s">
        <v>3</v>
      </c>
      <c r="E86" s="127">
        <v>2</v>
      </c>
      <c r="F86" s="128"/>
      <c r="G86" s="128">
        <v>1</v>
      </c>
      <c r="H86" s="129"/>
      <c r="I86" s="127"/>
      <c r="J86" s="128"/>
      <c r="K86" s="128"/>
      <c r="L86" s="129"/>
      <c r="M86" s="176">
        <v>3</v>
      </c>
      <c r="N86" s="135"/>
      <c r="O86" s="127" t="s">
        <v>56</v>
      </c>
      <c r="P86" s="129"/>
      <c r="Q86" s="127">
        <f t="shared" si="12"/>
        <v>28</v>
      </c>
      <c r="R86" s="128">
        <f t="shared" si="13"/>
        <v>14</v>
      </c>
      <c r="S86" s="129">
        <f t="shared" si="14"/>
        <v>42</v>
      </c>
      <c r="T86" s="133">
        <f t="shared" si="15"/>
        <v>33</v>
      </c>
      <c r="U86" s="133">
        <f t="shared" si="16"/>
        <v>75</v>
      </c>
      <c r="Z86" s="19"/>
    </row>
    <row r="87" spans="1:26" ht="15.75" customHeight="1" thickBot="1">
      <c r="A87" s="95">
        <v>41</v>
      </c>
      <c r="B87" s="231" t="s">
        <v>119</v>
      </c>
      <c r="C87" s="235" t="s">
        <v>195</v>
      </c>
      <c r="D87" s="236" t="s">
        <v>34</v>
      </c>
      <c r="E87" s="237">
        <v>3</v>
      </c>
      <c r="F87" s="238"/>
      <c r="G87" s="238">
        <v>2</v>
      </c>
      <c r="H87" s="239"/>
      <c r="I87" s="237"/>
      <c r="J87" s="238"/>
      <c r="K87" s="238"/>
      <c r="L87" s="239"/>
      <c r="M87" s="240">
        <v>6</v>
      </c>
      <c r="N87" s="239"/>
      <c r="O87" s="237" t="s">
        <v>16</v>
      </c>
      <c r="P87" s="241"/>
      <c r="Q87" s="237">
        <f t="shared" si="12"/>
        <v>42</v>
      </c>
      <c r="R87" s="238">
        <f t="shared" si="13"/>
        <v>28</v>
      </c>
      <c r="S87" s="239">
        <f t="shared" si="14"/>
        <v>70</v>
      </c>
      <c r="T87" s="242">
        <f t="shared" si="15"/>
        <v>80</v>
      </c>
      <c r="U87" s="242">
        <f t="shared" si="16"/>
        <v>150</v>
      </c>
      <c r="Z87" s="19"/>
    </row>
    <row r="88" spans="1:26" ht="18.75" customHeight="1">
      <c r="A88" s="93">
        <v>42</v>
      </c>
      <c r="B88" s="232" t="s">
        <v>120</v>
      </c>
      <c r="C88" s="147" t="s">
        <v>69</v>
      </c>
      <c r="D88" s="119" t="s">
        <v>34</v>
      </c>
      <c r="E88" s="151"/>
      <c r="F88" s="149"/>
      <c r="G88" s="149"/>
      <c r="H88" s="150"/>
      <c r="I88" s="148">
        <v>3</v>
      </c>
      <c r="J88" s="149"/>
      <c r="K88" s="149">
        <v>2</v>
      </c>
      <c r="L88" s="150"/>
      <c r="M88" s="183"/>
      <c r="N88" s="150">
        <v>4</v>
      </c>
      <c r="O88" s="148"/>
      <c r="P88" s="154" t="s">
        <v>17</v>
      </c>
      <c r="Q88" s="148">
        <f t="shared" si="12"/>
        <v>42</v>
      </c>
      <c r="R88" s="149">
        <f t="shared" si="13"/>
        <v>28</v>
      </c>
      <c r="S88" s="150">
        <f t="shared" si="14"/>
        <v>70</v>
      </c>
      <c r="T88" s="132">
        <f t="shared" si="15"/>
        <v>30</v>
      </c>
      <c r="U88" s="132">
        <f t="shared" si="16"/>
        <v>100</v>
      </c>
      <c r="Z88" s="5"/>
    </row>
    <row r="89" spans="1:30" ht="15">
      <c r="A89" s="230">
        <v>43</v>
      </c>
      <c r="B89" s="232" t="s">
        <v>190</v>
      </c>
      <c r="C89" s="147" t="s">
        <v>196</v>
      </c>
      <c r="D89" s="156" t="s">
        <v>34</v>
      </c>
      <c r="E89" s="151"/>
      <c r="F89" s="149"/>
      <c r="G89" s="149"/>
      <c r="H89" s="150"/>
      <c r="I89" s="148"/>
      <c r="J89" s="149"/>
      <c r="K89" s="149"/>
      <c r="L89" s="150">
        <v>2</v>
      </c>
      <c r="M89" s="183"/>
      <c r="N89" s="150">
        <v>2</v>
      </c>
      <c r="O89" s="148"/>
      <c r="P89" s="154" t="s">
        <v>29</v>
      </c>
      <c r="Q89" s="148">
        <f t="shared" si="12"/>
        <v>0</v>
      </c>
      <c r="R89" s="149">
        <f t="shared" si="13"/>
        <v>28</v>
      </c>
      <c r="S89" s="150">
        <f t="shared" si="14"/>
        <v>28</v>
      </c>
      <c r="T89" s="132">
        <f t="shared" si="15"/>
        <v>22</v>
      </c>
      <c r="U89" s="132">
        <f t="shared" si="16"/>
        <v>50</v>
      </c>
      <c r="Z89" s="7"/>
      <c r="AC89" s="8"/>
      <c r="AD89" s="3"/>
    </row>
    <row r="90" spans="1:30" ht="15">
      <c r="A90" s="230">
        <v>44</v>
      </c>
      <c r="B90" s="113" t="s">
        <v>110</v>
      </c>
      <c r="C90" s="147" t="s">
        <v>197</v>
      </c>
      <c r="D90" s="156" t="s">
        <v>34</v>
      </c>
      <c r="E90" s="151"/>
      <c r="F90" s="149"/>
      <c r="G90" s="149"/>
      <c r="H90" s="150"/>
      <c r="I90" s="148">
        <v>2</v>
      </c>
      <c r="J90" s="149">
        <v>1</v>
      </c>
      <c r="K90" s="149"/>
      <c r="L90" s="154"/>
      <c r="M90" s="191"/>
      <c r="N90" s="154">
        <v>3</v>
      </c>
      <c r="O90" s="191"/>
      <c r="P90" s="243" t="s">
        <v>29</v>
      </c>
      <c r="Q90" s="148">
        <f t="shared" si="12"/>
        <v>28</v>
      </c>
      <c r="R90" s="149">
        <f>(F90+G90+H90+J90+K90+L90)*14</f>
        <v>14</v>
      </c>
      <c r="S90" s="150">
        <f t="shared" si="14"/>
        <v>42</v>
      </c>
      <c r="T90" s="132">
        <f t="shared" si="15"/>
        <v>33</v>
      </c>
      <c r="U90" s="132">
        <f t="shared" si="16"/>
        <v>75</v>
      </c>
      <c r="Z90" s="7"/>
      <c r="AC90" s="8"/>
      <c r="AD90" s="3"/>
    </row>
    <row r="91" spans="1:21" ht="15" customHeight="1">
      <c r="A91" s="230">
        <v>45</v>
      </c>
      <c r="B91" s="233" t="s">
        <v>111</v>
      </c>
      <c r="C91" s="125" t="s">
        <v>70</v>
      </c>
      <c r="D91" s="126" t="s">
        <v>34</v>
      </c>
      <c r="E91" s="158"/>
      <c r="F91" s="128"/>
      <c r="G91" s="128"/>
      <c r="H91" s="129"/>
      <c r="I91" s="127">
        <v>2</v>
      </c>
      <c r="J91" s="128"/>
      <c r="K91" s="128">
        <v>1</v>
      </c>
      <c r="L91" s="129"/>
      <c r="M91" s="127"/>
      <c r="N91" s="134">
        <v>4</v>
      </c>
      <c r="O91" s="160"/>
      <c r="P91" s="134" t="s">
        <v>17</v>
      </c>
      <c r="Q91" s="127">
        <f t="shared" si="12"/>
        <v>28</v>
      </c>
      <c r="R91" s="128">
        <f t="shared" si="13"/>
        <v>14</v>
      </c>
      <c r="S91" s="129">
        <f t="shared" si="14"/>
        <v>42</v>
      </c>
      <c r="T91" s="132">
        <f t="shared" si="15"/>
        <v>58</v>
      </c>
      <c r="U91" s="132">
        <f t="shared" si="16"/>
        <v>100</v>
      </c>
    </row>
    <row r="92" spans="1:28" ht="15" customHeight="1">
      <c r="A92" s="230">
        <v>46</v>
      </c>
      <c r="B92" s="113" t="s">
        <v>112</v>
      </c>
      <c r="C92" s="125" t="s">
        <v>198</v>
      </c>
      <c r="D92" s="125" t="s">
        <v>3</v>
      </c>
      <c r="E92" s="158"/>
      <c r="F92" s="128"/>
      <c r="G92" s="128"/>
      <c r="H92" s="129"/>
      <c r="I92" s="127">
        <v>2</v>
      </c>
      <c r="J92" s="128"/>
      <c r="K92" s="128">
        <v>1</v>
      </c>
      <c r="L92" s="129">
        <v>1</v>
      </c>
      <c r="M92" s="127"/>
      <c r="N92" s="129">
        <v>4</v>
      </c>
      <c r="O92" s="127"/>
      <c r="P92" s="134" t="s">
        <v>17</v>
      </c>
      <c r="Q92" s="127">
        <f t="shared" si="12"/>
        <v>28</v>
      </c>
      <c r="R92" s="128">
        <f t="shared" si="13"/>
        <v>28</v>
      </c>
      <c r="S92" s="129">
        <f t="shared" si="14"/>
        <v>56</v>
      </c>
      <c r="T92" s="133">
        <f t="shared" si="15"/>
        <v>44</v>
      </c>
      <c r="U92" s="132">
        <f t="shared" si="16"/>
        <v>100</v>
      </c>
      <c r="Z92" s="5"/>
      <c r="AA92" s="5"/>
      <c r="AB92" s="5"/>
    </row>
    <row r="93" spans="1:21" ht="15" customHeight="1">
      <c r="A93" s="230">
        <v>47</v>
      </c>
      <c r="B93" s="113" t="s">
        <v>113</v>
      </c>
      <c r="C93" s="125" t="s">
        <v>199</v>
      </c>
      <c r="D93" s="147" t="s">
        <v>3</v>
      </c>
      <c r="E93" s="193"/>
      <c r="F93" s="192"/>
      <c r="G93" s="192"/>
      <c r="H93" s="154"/>
      <c r="I93" s="191">
        <v>2</v>
      </c>
      <c r="J93" s="192"/>
      <c r="K93" s="192">
        <v>2</v>
      </c>
      <c r="L93" s="154"/>
      <c r="M93" s="191"/>
      <c r="N93" s="154">
        <v>4</v>
      </c>
      <c r="O93" s="191"/>
      <c r="P93" s="243" t="s">
        <v>29</v>
      </c>
      <c r="Q93" s="127">
        <f t="shared" si="12"/>
        <v>28</v>
      </c>
      <c r="R93" s="128">
        <f t="shared" si="13"/>
        <v>28</v>
      </c>
      <c r="S93" s="129">
        <f t="shared" si="14"/>
        <v>56</v>
      </c>
      <c r="T93" s="133">
        <f t="shared" si="15"/>
        <v>44</v>
      </c>
      <c r="U93" s="132">
        <f t="shared" si="16"/>
        <v>100</v>
      </c>
    </row>
    <row r="94" spans="1:27" ht="17.25" customHeight="1" thickBot="1">
      <c r="A94" s="230">
        <v>48</v>
      </c>
      <c r="B94" s="233" t="s">
        <v>114</v>
      </c>
      <c r="C94" s="125" t="s">
        <v>200</v>
      </c>
      <c r="D94" s="126" t="s">
        <v>34</v>
      </c>
      <c r="E94" s="244"/>
      <c r="F94" s="238"/>
      <c r="G94" s="238"/>
      <c r="H94" s="239"/>
      <c r="I94" s="237">
        <v>3</v>
      </c>
      <c r="J94" s="238"/>
      <c r="K94" s="238">
        <v>2</v>
      </c>
      <c r="L94" s="239"/>
      <c r="M94" s="237"/>
      <c r="N94" s="239">
        <v>5</v>
      </c>
      <c r="O94" s="237"/>
      <c r="P94" s="241" t="s">
        <v>17</v>
      </c>
      <c r="Q94" s="237">
        <f t="shared" si="12"/>
        <v>42</v>
      </c>
      <c r="R94" s="238">
        <f t="shared" si="13"/>
        <v>28</v>
      </c>
      <c r="S94" s="239">
        <f t="shared" si="14"/>
        <v>70</v>
      </c>
      <c r="T94" s="242">
        <f t="shared" si="15"/>
        <v>55</v>
      </c>
      <c r="U94" s="132">
        <f t="shared" si="16"/>
        <v>125</v>
      </c>
      <c r="Z94" s="5"/>
      <c r="AA94" s="5"/>
    </row>
    <row r="95" spans="1:21" ht="15.75" thickBot="1">
      <c r="A95" s="95">
        <v>49</v>
      </c>
      <c r="B95" s="201" t="s">
        <v>168</v>
      </c>
      <c r="C95" s="235" t="s">
        <v>201</v>
      </c>
      <c r="D95" s="245" t="s">
        <v>3</v>
      </c>
      <c r="E95" s="246"/>
      <c r="F95" s="246"/>
      <c r="G95" s="246"/>
      <c r="H95" s="246"/>
      <c r="I95" s="246"/>
      <c r="J95" s="246"/>
      <c r="K95" s="246"/>
      <c r="L95" s="246"/>
      <c r="M95" s="247"/>
      <c r="N95" s="248">
        <v>4</v>
      </c>
      <c r="O95" s="193"/>
      <c r="P95" s="192" t="s">
        <v>29</v>
      </c>
      <c r="Q95" s="249">
        <v>0</v>
      </c>
      <c r="R95" s="249">
        <v>90</v>
      </c>
      <c r="S95" s="154">
        <v>90</v>
      </c>
      <c r="T95" s="132">
        <f t="shared" si="15"/>
        <v>0</v>
      </c>
      <c r="U95" s="250">
        <v>90</v>
      </c>
    </row>
    <row r="96" spans="1:26" ht="15.75" thickBot="1">
      <c r="A96" s="357" t="s">
        <v>94</v>
      </c>
      <c r="B96" s="358"/>
      <c r="C96" s="359"/>
      <c r="D96" s="360"/>
      <c r="E96" s="324">
        <f>SUM(E81:E95)</f>
        <v>15</v>
      </c>
      <c r="F96" s="338">
        <f>SUM(F81:F95)</f>
        <v>1</v>
      </c>
      <c r="G96" s="338">
        <f>SUM(G81:G94)</f>
        <v>9</v>
      </c>
      <c r="H96" s="340">
        <f aca="true" t="shared" si="17" ref="H96:N96">SUM(H81:H95)</f>
        <v>1</v>
      </c>
      <c r="I96" s="324">
        <f t="shared" si="17"/>
        <v>14</v>
      </c>
      <c r="J96" s="338">
        <f t="shared" si="17"/>
        <v>1</v>
      </c>
      <c r="K96" s="338">
        <f t="shared" si="17"/>
        <v>8</v>
      </c>
      <c r="L96" s="340">
        <f t="shared" si="17"/>
        <v>3</v>
      </c>
      <c r="M96" s="51">
        <f t="shared" si="17"/>
        <v>30</v>
      </c>
      <c r="N96" s="52">
        <f t="shared" si="17"/>
        <v>30</v>
      </c>
      <c r="O96" s="345" t="s">
        <v>53</v>
      </c>
      <c r="P96" s="346"/>
      <c r="Q96" s="324">
        <f>SUM(Q80:Q95)</f>
        <v>406</v>
      </c>
      <c r="R96" s="338">
        <f>SUM(R80:R95)</f>
        <v>412</v>
      </c>
      <c r="S96" s="340">
        <f>SUM(S80:S95)</f>
        <v>818</v>
      </c>
      <c r="T96" s="355">
        <f>SUM(T80:T95)</f>
        <v>672</v>
      </c>
      <c r="U96" s="355">
        <f>SUM(U80:U95)</f>
        <v>1490</v>
      </c>
      <c r="V96" s="20"/>
      <c r="W96" s="20"/>
      <c r="X96" s="20"/>
      <c r="Z96" s="19"/>
    </row>
    <row r="97" spans="1:26" ht="15.75" thickBot="1">
      <c r="A97" s="361"/>
      <c r="B97" s="362"/>
      <c r="C97" s="362"/>
      <c r="D97" s="363"/>
      <c r="E97" s="325"/>
      <c r="F97" s="339"/>
      <c r="G97" s="339"/>
      <c r="H97" s="341"/>
      <c r="I97" s="325"/>
      <c r="J97" s="339"/>
      <c r="K97" s="339"/>
      <c r="L97" s="341"/>
      <c r="M97" s="342">
        <f>M96+N96</f>
        <v>60</v>
      </c>
      <c r="N97" s="520"/>
      <c r="O97" s="347"/>
      <c r="P97" s="348"/>
      <c r="Q97" s="325"/>
      <c r="R97" s="339"/>
      <c r="S97" s="341"/>
      <c r="T97" s="356"/>
      <c r="U97" s="356"/>
      <c r="V97" s="20"/>
      <c r="W97" s="20"/>
      <c r="X97" s="20"/>
      <c r="Z97" s="19"/>
    </row>
    <row r="98" spans="1:26" ht="15">
      <c r="A98" s="26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5"/>
      <c r="Q98" s="24"/>
      <c r="R98" s="24"/>
      <c r="S98" s="24"/>
      <c r="T98" s="21"/>
      <c r="U98" s="21"/>
      <c r="V98" s="21"/>
      <c r="W98" s="20"/>
      <c r="X98" s="20"/>
      <c r="Z98" s="19"/>
    </row>
    <row r="99" spans="1:21" ht="15.75">
      <c r="A99" s="53"/>
      <c r="B99" s="331" t="s">
        <v>55</v>
      </c>
      <c r="C99" s="331"/>
      <c r="D99" s="331"/>
      <c r="E99" s="331"/>
      <c r="F99" s="331"/>
      <c r="G99" s="331"/>
      <c r="H99" s="54"/>
      <c r="I99" s="55"/>
      <c r="J99" s="55"/>
      <c r="K99" s="331" t="s">
        <v>95</v>
      </c>
      <c r="L99" s="331"/>
      <c r="M99" s="331"/>
      <c r="N99" s="331"/>
      <c r="O99" s="331"/>
      <c r="P99" s="331"/>
      <c r="Q99" s="331"/>
      <c r="R99" s="331"/>
      <c r="S99" s="331"/>
      <c r="T99" s="331"/>
      <c r="U99" s="331"/>
    </row>
    <row r="100" spans="1:21" ht="15.75">
      <c r="A100" s="53"/>
      <c r="B100" s="331" t="s">
        <v>181</v>
      </c>
      <c r="C100" s="331"/>
      <c r="D100" s="331"/>
      <c r="E100" s="59"/>
      <c r="F100" s="59"/>
      <c r="G100" s="59"/>
      <c r="H100" s="59"/>
      <c r="I100" s="59"/>
      <c r="J100" s="59"/>
      <c r="K100" s="331" t="s">
        <v>182</v>
      </c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</row>
    <row r="101" spans="1:26" ht="15.75">
      <c r="A101" s="60"/>
      <c r="B101" s="61"/>
      <c r="C101" s="61"/>
      <c r="D101" s="61"/>
      <c r="E101" s="62"/>
      <c r="F101" s="62"/>
      <c r="G101" s="62"/>
      <c r="H101" s="62"/>
      <c r="I101" s="62"/>
      <c r="J101" s="62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2"/>
      <c r="W101" s="20"/>
      <c r="X101" s="20"/>
      <c r="Z101" s="19"/>
    </row>
    <row r="102" spans="1:26" ht="15.75">
      <c r="A102" s="60"/>
      <c r="B102" s="61"/>
      <c r="C102" s="61"/>
      <c r="D102" s="61"/>
      <c r="E102" s="62"/>
      <c r="F102" s="62"/>
      <c r="G102" s="62"/>
      <c r="H102" s="62"/>
      <c r="I102" s="62"/>
      <c r="J102" s="62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2"/>
      <c r="W102" s="20"/>
      <c r="X102" s="20"/>
      <c r="Z102" s="19"/>
    </row>
    <row r="103" spans="1:20" ht="15">
      <c r="A103" s="344" t="s">
        <v>73</v>
      </c>
      <c r="B103" s="344"/>
      <c r="C103" s="344"/>
      <c r="D103" s="344"/>
      <c r="E103" s="344"/>
      <c r="F103" s="344"/>
      <c r="H103" s="352" t="s">
        <v>74</v>
      </c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</row>
    <row r="104" spans="1:39" ht="15">
      <c r="A104" s="353" t="s">
        <v>75</v>
      </c>
      <c r="B104" s="353"/>
      <c r="C104" s="353"/>
      <c r="D104" s="353"/>
      <c r="E104" s="353"/>
      <c r="F104" s="353"/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</row>
    <row r="105" spans="1:39" ht="15">
      <c r="A105" s="353" t="s">
        <v>76</v>
      </c>
      <c r="B105" s="353"/>
      <c r="C105" s="353"/>
      <c r="D105" s="353"/>
      <c r="E105" s="353"/>
      <c r="F105" s="353"/>
      <c r="G105" s="35"/>
      <c r="H105" s="35"/>
      <c r="Q105" s="14"/>
      <c r="R105" s="14"/>
      <c r="S105" s="1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</row>
    <row r="106" spans="1:39" ht="15">
      <c r="A106" s="353" t="s">
        <v>77</v>
      </c>
      <c r="B106" s="353"/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Q106" s="14"/>
      <c r="R106" s="14"/>
      <c r="S106" s="1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</row>
    <row r="107" spans="1:39" ht="15">
      <c r="A107" s="35" t="s">
        <v>183</v>
      </c>
      <c r="B107" s="35"/>
      <c r="C107" s="35"/>
      <c r="D107" s="35"/>
      <c r="E107" s="14"/>
      <c r="F107" s="35"/>
      <c r="G107" s="35"/>
      <c r="H107" s="35"/>
      <c r="I107" s="35"/>
      <c r="Q107" s="14"/>
      <c r="R107" s="14"/>
      <c r="S107" s="1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</row>
    <row r="108" spans="1:26" ht="15.75">
      <c r="A108" s="63"/>
      <c r="B108" s="63"/>
      <c r="C108" s="63"/>
      <c r="D108" s="63"/>
      <c r="E108" s="64"/>
      <c r="F108" s="63"/>
      <c r="G108" s="63"/>
      <c r="H108" s="63"/>
      <c r="I108" s="63"/>
      <c r="J108" s="65"/>
      <c r="K108" s="65"/>
      <c r="L108" s="65"/>
      <c r="M108" s="65"/>
      <c r="N108" s="65"/>
      <c r="O108" s="65"/>
      <c r="P108" s="65"/>
      <c r="Q108" s="65"/>
      <c r="R108" s="64"/>
      <c r="S108" s="64"/>
      <c r="T108" s="64"/>
      <c r="U108" s="65"/>
      <c r="V108" s="65"/>
      <c r="W108" s="65"/>
      <c r="X108" s="20"/>
      <c r="Z108" s="19"/>
    </row>
    <row r="109" spans="1:39" ht="15.75">
      <c r="A109" s="337" t="s">
        <v>102</v>
      </c>
      <c r="B109" s="337"/>
      <c r="C109" s="337"/>
      <c r="D109" s="337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337"/>
      <c r="R109" s="337"/>
      <c r="S109" s="337"/>
      <c r="T109" s="337"/>
      <c r="U109" s="337"/>
      <c r="V109" s="11"/>
      <c r="W109" s="11"/>
      <c r="X109" s="11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ht="15.75">
      <c r="A110" s="351" t="s">
        <v>144</v>
      </c>
      <c r="B110" s="351"/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11"/>
      <c r="W110" s="11"/>
      <c r="X110" s="11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26" ht="15.75" thickBot="1">
      <c r="A111" s="22"/>
      <c r="B111" s="22"/>
      <c r="C111" s="22"/>
      <c r="D111" s="22"/>
      <c r="E111" s="24"/>
      <c r="F111" s="24"/>
      <c r="G111" s="24"/>
      <c r="H111" s="24"/>
      <c r="I111" s="24"/>
      <c r="J111" s="24"/>
      <c r="K111" s="24"/>
      <c r="L111" s="24"/>
      <c r="M111" s="27"/>
      <c r="N111" s="28"/>
      <c r="O111" s="29"/>
      <c r="P111" s="30"/>
      <c r="Q111" s="24"/>
      <c r="R111" s="24"/>
      <c r="S111" s="24"/>
      <c r="T111" s="24"/>
      <c r="U111" s="24"/>
      <c r="V111" s="20"/>
      <c r="W111" s="20"/>
      <c r="X111" s="20"/>
      <c r="Z111" s="19"/>
    </row>
    <row r="112" spans="1:21" ht="27.75" customHeight="1" thickBot="1">
      <c r="A112" s="482" t="s">
        <v>78</v>
      </c>
      <c r="B112" s="37" t="s">
        <v>116</v>
      </c>
      <c r="C112" s="371" t="s">
        <v>81</v>
      </c>
      <c r="D112" s="332" t="s">
        <v>82</v>
      </c>
      <c r="E112" s="334" t="s">
        <v>83</v>
      </c>
      <c r="F112" s="335"/>
      <c r="G112" s="335"/>
      <c r="H112" s="336"/>
      <c r="I112" s="335" t="s">
        <v>84</v>
      </c>
      <c r="J112" s="335"/>
      <c r="K112" s="335"/>
      <c r="L112" s="335"/>
      <c r="M112" s="327" t="s">
        <v>85</v>
      </c>
      <c r="N112" s="328"/>
      <c r="O112" s="329" t="s">
        <v>140</v>
      </c>
      <c r="P112" s="330"/>
      <c r="Q112" s="326" t="s">
        <v>86</v>
      </c>
      <c r="R112" s="326"/>
      <c r="S112" s="326"/>
      <c r="T112" s="332" t="s">
        <v>96</v>
      </c>
      <c r="U112" s="332" t="s">
        <v>97</v>
      </c>
    </row>
    <row r="113" spans="1:21" ht="16.5" customHeight="1" thickBot="1">
      <c r="A113" s="483"/>
      <c r="B113" s="38" t="s">
        <v>80</v>
      </c>
      <c r="C113" s="486"/>
      <c r="D113" s="364"/>
      <c r="E113" s="40" t="s">
        <v>2</v>
      </c>
      <c r="F113" s="41" t="s">
        <v>3</v>
      </c>
      <c r="G113" s="41" t="s">
        <v>4</v>
      </c>
      <c r="H113" s="43" t="s">
        <v>5</v>
      </c>
      <c r="I113" s="42" t="s">
        <v>2</v>
      </c>
      <c r="J113" s="41" t="s">
        <v>3</v>
      </c>
      <c r="K113" s="41" t="s">
        <v>4</v>
      </c>
      <c r="L113" s="49" t="s">
        <v>5</v>
      </c>
      <c r="M113" s="40" t="s">
        <v>31</v>
      </c>
      <c r="N113" s="50" t="s">
        <v>32</v>
      </c>
      <c r="O113" s="40" t="s">
        <v>31</v>
      </c>
      <c r="P113" s="50" t="s">
        <v>32</v>
      </c>
      <c r="Q113" s="101" t="s">
        <v>142</v>
      </c>
      <c r="R113" s="102" t="s">
        <v>6</v>
      </c>
      <c r="S113" s="103" t="s">
        <v>49</v>
      </c>
      <c r="T113" s="487"/>
      <c r="U113" s="496"/>
    </row>
    <row r="114" spans="1:39" ht="15">
      <c r="A114" s="93">
        <v>50</v>
      </c>
      <c r="B114" s="112" t="s">
        <v>117</v>
      </c>
      <c r="C114" s="252" t="s">
        <v>47</v>
      </c>
      <c r="D114" s="252" t="s">
        <v>3</v>
      </c>
      <c r="E114" s="127">
        <v>2</v>
      </c>
      <c r="F114" s="128"/>
      <c r="G114" s="128">
        <v>2</v>
      </c>
      <c r="H114" s="129"/>
      <c r="I114" s="127"/>
      <c r="J114" s="128"/>
      <c r="K114" s="128"/>
      <c r="L114" s="129"/>
      <c r="M114" s="181">
        <v>5</v>
      </c>
      <c r="N114" s="159"/>
      <c r="O114" s="127" t="s">
        <v>18</v>
      </c>
      <c r="P114" s="134"/>
      <c r="Q114" s="158">
        <f>E114*14+I114*14</f>
        <v>28</v>
      </c>
      <c r="R114" s="128">
        <f>(F114+G114+H114)*14+(J114+K114+L114)*14</f>
        <v>28</v>
      </c>
      <c r="S114" s="129">
        <f aca="true" t="shared" si="18" ref="S114:S127">Q114+R114</f>
        <v>56</v>
      </c>
      <c r="T114" s="132">
        <f aca="true" t="shared" si="19" ref="T114:T127">U114-S114</f>
        <v>69</v>
      </c>
      <c r="U114" s="155">
        <f aca="true" t="shared" si="20" ref="U114:U129">(M114+N114)*25</f>
        <v>125</v>
      </c>
      <c r="Y114" s="2"/>
      <c r="Z114" s="5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3"/>
      <c r="AL114" s="3"/>
      <c r="AM114" s="3"/>
    </row>
    <row r="115" spans="1:39" ht="16.5" customHeight="1">
      <c r="A115" s="230">
        <v>51</v>
      </c>
      <c r="B115" s="251" t="s">
        <v>108</v>
      </c>
      <c r="C115" s="125" t="s">
        <v>208</v>
      </c>
      <c r="D115" s="126" t="s">
        <v>3</v>
      </c>
      <c r="E115" s="127">
        <v>2</v>
      </c>
      <c r="F115" s="128"/>
      <c r="G115" s="128">
        <v>2</v>
      </c>
      <c r="H115" s="129"/>
      <c r="I115" s="127"/>
      <c r="J115" s="128"/>
      <c r="K115" s="128"/>
      <c r="L115" s="129"/>
      <c r="M115" s="181">
        <v>5</v>
      </c>
      <c r="N115" s="159"/>
      <c r="O115" s="127" t="s">
        <v>18</v>
      </c>
      <c r="P115" s="134"/>
      <c r="Q115" s="158">
        <f>E115*14+I115*14</f>
        <v>28</v>
      </c>
      <c r="R115" s="128">
        <f>(F115+G115+H115)*14+(J115+K115+L115)*14</f>
        <v>28</v>
      </c>
      <c r="S115" s="129">
        <f t="shared" si="18"/>
        <v>56</v>
      </c>
      <c r="T115" s="132">
        <f t="shared" si="19"/>
        <v>69</v>
      </c>
      <c r="U115" s="155">
        <f t="shared" si="20"/>
        <v>125</v>
      </c>
      <c r="Y115" s="2"/>
      <c r="Z115" s="7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3"/>
      <c r="AL115" s="3"/>
      <c r="AM115" s="3"/>
    </row>
    <row r="116" spans="1:39" ht="31.5" customHeight="1">
      <c r="A116" s="230">
        <v>52</v>
      </c>
      <c r="B116" s="233" t="s">
        <v>121</v>
      </c>
      <c r="C116" s="125" t="s">
        <v>209</v>
      </c>
      <c r="D116" s="126" t="s">
        <v>3</v>
      </c>
      <c r="E116" s="127">
        <v>2</v>
      </c>
      <c r="F116" s="128"/>
      <c r="G116" s="128">
        <v>1</v>
      </c>
      <c r="H116" s="129">
        <v>1</v>
      </c>
      <c r="I116" s="127"/>
      <c r="J116" s="128"/>
      <c r="K116" s="128"/>
      <c r="L116" s="129"/>
      <c r="M116" s="181">
        <v>5</v>
      </c>
      <c r="N116" s="253"/>
      <c r="O116" s="127" t="s">
        <v>18</v>
      </c>
      <c r="P116" s="134"/>
      <c r="Q116" s="158">
        <f>E116*14+I116*14</f>
        <v>28</v>
      </c>
      <c r="R116" s="128">
        <f>(F116+G116+H116)*14+(J116+K116+L116)*14</f>
        <v>28</v>
      </c>
      <c r="S116" s="129">
        <f t="shared" si="18"/>
        <v>56</v>
      </c>
      <c r="T116" s="133">
        <f t="shared" si="19"/>
        <v>69</v>
      </c>
      <c r="U116" s="155">
        <f t="shared" si="20"/>
        <v>125</v>
      </c>
      <c r="Y116" s="2"/>
      <c r="Z116" s="5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3"/>
      <c r="AL116" s="3"/>
      <c r="AM116" s="3"/>
    </row>
    <row r="117" spans="1:39" ht="15">
      <c r="A117" s="230">
        <v>53</v>
      </c>
      <c r="B117" s="197" t="s">
        <v>123</v>
      </c>
      <c r="C117" s="125" t="s">
        <v>210</v>
      </c>
      <c r="D117" s="126" t="s">
        <v>3</v>
      </c>
      <c r="E117" s="127">
        <v>2</v>
      </c>
      <c r="F117" s="128"/>
      <c r="G117" s="128">
        <v>1</v>
      </c>
      <c r="H117" s="129"/>
      <c r="I117" s="127"/>
      <c r="J117" s="128"/>
      <c r="K117" s="128"/>
      <c r="L117" s="129"/>
      <c r="M117" s="181">
        <v>3</v>
      </c>
      <c r="N117" s="253"/>
      <c r="O117" s="127" t="s">
        <v>57</v>
      </c>
      <c r="P117" s="134"/>
      <c r="Q117" s="158">
        <f aca="true" t="shared" si="21" ref="Q117:Q127">E117*14+I117*14</f>
        <v>28</v>
      </c>
      <c r="R117" s="128">
        <f aca="true" t="shared" si="22" ref="R117:R127">(F117+G117+H117)*14+(J117+K117+L117)*14</f>
        <v>14</v>
      </c>
      <c r="S117" s="129">
        <f t="shared" si="18"/>
        <v>42</v>
      </c>
      <c r="T117" s="133">
        <f t="shared" si="19"/>
        <v>33</v>
      </c>
      <c r="U117" s="155">
        <f t="shared" si="20"/>
        <v>75</v>
      </c>
      <c r="Y117" s="2"/>
      <c r="Z117" s="5"/>
      <c r="AA117" s="7"/>
      <c r="AB117" s="7"/>
      <c r="AC117" s="3"/>
      <c r="AD117" s="3"/>
      <c r="AE117" s="3"/>
      <c r="AF117" s="3"/>
      <c r="AG117" s="3"/>
      <c r="AH117" s="3"/>
      <c r="AI117" s="3"/>
      <c r="AJ117" s="4"/>
      <c r="AK117" s="3"/>
      <c r="AL117" s="3"/>
      <c r="AM117" s="3"/>
    </row>
    <row r="118" spans="1:39" ht="15">
      <c r="A118" s="230">
        <v>54</v>
      </c>
      <c r="B118" s="233" t="s">
        <v>202</v>
      </c>
      <c r="C118" s="125" t="s">
        <v>211</v>
      </c>
      <c r="D118" s="126" t="s">
        <v>34</v>
      </c>
      <c r="E118" s="127">
        <v>2</v>
      </c>
      <c r="F118" s="128"/>
      <c r="G118" s="128">
        <v>2</v>
      </c>
      <c r="H118" s="129"/>
      <c r="I118" s="127"/>
      <c r="J118" s="128"/>
      <c r="K118" s="128"/>
      <c r="L118" s="129"/>
      <c r="M118" s="181">
        <v>4</v>
      </c>
      <c r="N118" s="253"/>
      <c r="O118" s="127" t="s">
        <v>18</v>
      </c>
      <c r="P118" s="134"/>
      <c r="Q118" s="158">
        <f t="shared" si="21"/>
        <v>28</v>
      </c>
      <c r="R118" s="128">
        <f t="shared" si="22"/>
        <v>28</v>
      </c>
      <c r="S118" s="129">
        <f t="shared" si="18"/>
        <v>56</v>
      </c>
      <c r="T118" s="133">
        <f t="shared" si="19"/>
        <v>44</v>
      </c>
      <c r="U118" s="133">
        <f t="shared" si="20"/>
        <v>100</v>
      </c>
      <c r="Y118" s="2"/>
      <c r="AA118" s="8"/>
      <c r="AB118" s="8"/>
      <c r="AC118" s="8"/>
      <c r="AD118" s="3"/>
      <c r="AE118" s="3"/>
      <c r="AF118" s="3"/>
      <c r="AG118" s="3"/>
      <c r="AH118" s="3"/>
      <c r="AI118" s="3"/>
      <c r="AJ118" s="4"/>
      <c r="AK118" s="3"/>
      <c r="AL118" s="3"/>
      <c r="AM118" s="3"/>
    </row>
    <row r="119" spans="1:39" ht="15">
      <c r="A119" s="230">
        <v>55</v>
      </c>
      <c r="B119" s="233" t="s">
        <v>203</v>
      </c>
      <c r="C119" s="125" t="s">
        <v>212</v>
      </c>
      <c r="D119" s="125" t="s">
        <v>3</v>
      </c>
      <c r="E119" s="127">
        <v>2</v>
      </c>
      <c r="F119" s="128"/>
      <c r="G119" s="128">
        <v>1</v>
      </c>
      <c r="H119" s="129"/>
      <c r="I119" s="127"/>
      <c r="J119" s="128"/>
      <c r="K119" s="128"/>
      <c r="L119" s="129"/>
      <c r="M119" s="181">
        <v>3</v>
      </c>
      <c r="N119" s="159"/>
      <c r="O119" s="127" t="s">
        <v>57</v>
      </c>
      <c r="P119" s="134"/>
      <c r="Q119" s="158">
        <f t="shared" si="21"/>
        <v>28</v>
      </c>
      <c r="R119" s="128">
        <f t="shared" si="22"/>
        <v>14</v>
      </c>
      <c r="S119" s="129">
        <f t="shared" si="18"/>
        <v>42</v>
      </c>
      <c r="T119" s="132">
        <f t="shared" si="19"/>
        <v>33</v>
      </c>
      <c r="U119" s="155">
        <f t="shared" si="20"/>
        <v>75</v>
      </c>
      <c r="Y119" s="2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3"/>
      <c r="AL119" s="3"/>
      <c r="AM119" s="3"/>
    </row>
    <row r="120" spans="1:39" ht="15.75" thickBot="1">
      <c r="A120" s="95">
        <v>56</v>
      </c>
      <c r="B120" s="114" t="s">
        <v>204</v>
      </c>
      <c r="C120" s="235" t="s">
        <v>213</v>
      </c>
      <c r="D120" s="235" t="s">
        <v>3</v>
      </c>
      <c r="E120" s="237">
        <v>2</v>
      </c>
      <c r="F120" s="238"/>
      <c r="G120" s="238">
        <v>2</v>
      </c>
      <c r="H120" s="239"/>
      <c r="I120" s="237"/>
      <c r="J120" s="238"/>
      <c r="K120" s="238"/>
      <c r="L120" s="239"/>
      <c r="M120" s="254">
        <v>5</v>
      </c>
      <c r="N120" s="255"/>
      <c r="O120" s="237" t="s">
        <v>57</v>
      </c>
      <c r="P120" s="241"/>
      <c r="Q120" s="244">
        <f t="shared" si="21"/>
        <v>28</v>
      </c>
      <c r="R120" s="238">
        <f t="shared" si="22"/>
        <v>28</v>
      </c>
      <c r="S120" s="239">
        <f t="shared" si="18"/>
        <v>56</v>
      </c>
      <c r="T120" s="242">
        <f t="shared" si="19"/>
        <v>69</v>
      </c>
      <c r="U120" s="256">
        <f t="shared" si="20"/>
        <v>125</v>
      </c>
      <c r="Y120" s="2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3"/>
      <c r="AL120" s="3"/>
      <c r="AM120" s="3"/>
    </row>
    <row r="121" spans="1:39" ht="15">
      <c r="A121" s="93">
        <v>57</v>
      </c>
      <c r="B121" s="112" t="s">
        <v>118</v>
      </c>
      <c r="C121" s="125" t="s">
        <v>214</v>
      </c>
      <c r="D121" s="125" t="s">
        <v>3</v>
      </c>
      <c r="E121" s="127"/>
      <c r="F121" s="128"/>
      <c r="G121" s="128"/>
      <c r="H121" s="129"/>
      <c r="I121" s="127">
        <v>2</v>
      </c>
      <c r="J121" s="128"/>
      <c r="K121" s="128">
        <v>1</v>
      </c>
      <c r="L121" s="129"/>
      <c r="M121" s="181"/>
      <c r="N121" s="159">
        <v>3</v>
      </c>
      <c r="O121" s="127"/>
      <c r="P121" s="134" t="s">
        <v>19</v>
      </c>
      <c r="Q121" s="158">
        <f t="shared" si="21"/>
        <v>28</v>
      </c>
      <c r="R121" s="128">
        <f t="shared" si="22"/>
        <v>14</v>
      </c>
      <c r="S121" s="129">
        <f t="shared" si="18"/>
        <v>42</v>
      </c>
      <c r="T121" s="132">
        <f t="shared" si="19"/>
        <v>33</v>
      </c>
      <c r="U121" s="155">
        <f t="shared" si="20"/>
        <v>75</v>
      </c>
      <c r="Y121" s="2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3"/>
      <c r="AL121" s="3"/>
      <c r="AM121" s="3"/>
    </row>
    <row r="122" spans="1:39" ht="15">
      <c r="A122" s="230">
        <v>58</v>
      </c>
      <c r="B122" s="112" t="s">
        <v>205</v>
      </c>
      <c r="C122" s="125" t="s">
        <v>48</v>
      </c>
      <c r="D122" s="125" t="s">
        <v>3</v>
      </c>
      <c r="E122" s="127"/>
      <c r="F122" s="128"/>
      <c r="G122" s="128"/>
      <c r="H122" s="129"/>
      <c r="I122" s="127"/>
      <c r="J122" s="128"/>
      <c r="K122" s="128"/>
      <c r="L122" s="129">
        <v>1</v>
      </c>
      <c r="M122" s="181"/>
      <c r="N122" s="159">
        <v>2</v>
      </c>
      <c r="O122" s="127"/>
      <c r="P122" s="134" t="s">
        <v>50</v>
      </c>
      <c r="Q122" s="158">
        <f>E122*14+I122*14</f>
        <v>0</v>
      </c>
      <c r="R122" s="128">
        <f>(F122+G122+H122)*14+(J122+K122+L122)*14</f>
        <v>14</v>
      </c>
      <c r="S122" s="129">
        <f>Q122+R122</f>
        <v>14</v>
      </c>
      <c r="T122" s="132">
        <f>U122-S122</f>
        <v>36</v>
      </c>
      <c r="U122" s="155">
        <f>(M122+N122)*25</f>
        <v>50</v>
      </c>
      <c r="Y122" s="2"/>
      <c r="Z122" s="5"/>
      <c r="AA122" s="7"/>
      <c r="AB122" s="3"/>
      <c r="AC122" s="3"/>
      <c r="AD122" s="3"/>
      <c r="AE122" s="3"/>
      <c r="AF122" s="3"/>
      <c r="AG122" s="3"/>
      <c r="AH122" s="3"/>
      <c r="AI122" s="3"/>
      <c r="AJ122" s="4"/>
      <c r="AK122" s="3"/>
      <c r="AL122" s="3"/>
      <c r="AM122" s="3"/>
    </row>
    <row r="123" spans="1:39" ht="15">
      <c r="A123" s="230">
        <v>59</v>
      </c>
      <c r="B123" s="251" t="s">
        <v>109</v>
      </c>
      <c r="C123" s="125" t="s">
        <v>71</v>
      </c>
      <c r="D123" s="126" t="s">
        <v>3</v>
      </c>
      <c r="E123" s="127"/>
      <c r="F123" s="128"/>
      <c r="G123" s="128"/>
      <c r="H123" s="129"/>
      <c r="I123" s="127">
        <v>2</v>
      </c>
      <c r="J123" s="128"/>
      <c r="K123" s="128">
        <v>2</v>
      </c>
      <c r="L123" s="129">
        <v>1</v>
      </c>
      <c r="M123" s="181"/>
      <c r="N123" s="159">
        <v>4</v>
      </c>
      <c r="O123" s="127"/>
      <c r="P123" s="134" t="s">
        <v>19</v>
      </c>
      <c r="Q123" s="158">
        <f t="shared" si="21"/>
        <v>28</v>
      </c>
      <c r="R123" s="128">
        <f t="shared" si="22"/>
        <v>42</v>
      </c>
      <c r="S123" s="129">
        <f t="shared" si="18"/>
        <v>70</v>
      </c>
      <c r="T123" s="132">
        <f t="shared" si="19"/>
        <v>30</v>
      </c>
      <c r="U123" s="155">
        <f t="shared" si="20"/>
        <v>100</v>
      </c>
      <c r="Y123" s="2"/>
      <c r="Z123" s="5"/>
      <c r="AA123" s="7"/>
      <c r="AB123" s="3"/>
      <c r="AC123" s="3"/>
      <c r="AD123" s="3"/>
      <c r="AE123" s="3"/>
      <c r="AF123" s="3"/>
      <c r="AG123" s="3"/>
      <c r="AH123" s="3"/>
      <c r="AI123" s="3"/>
      <c r="AJ123" s="4"/>
      <c r="AK123" s="3"/>
      <c r="AL123" s="3"/>
      <c r="AM123" s="3"/>
    </row>
    <row r="124" spans="1:39" ht="15">
      <c r="A124" s="230">
        <v>60</v>
      </c>
      <c r="B124" s="197" t="s">
        <v>124</v>
      </c>
      <c r="C124" s="147" t="s">
        <v>45</v>
      </c>
      <c r="D124" s="147" t="s">
        <v>3</v>
      </c>
      <c r="E124" s="148"/>
      <c r="F124" s="149"/>
      <c r="G124" s="149"/>
      <c r="H124" s="150"/>
      <c r="I124" s="148">
        <v>2</v>
      </c>
      <c r="J124" s="149"/>
      <c r="K124" s="149">
        <v>1</v>
      </c>
      <c r="L124" s="150"/>
      <c r="M124" s="151"/>
      <c r="N124" s="152">
        <v>3</v>
      </c>
      <c r="O124" s="148"/>
      <c r="P124" s="154" t="s">
        <v>50</v>
      </c>
      <c r="Q124" s="151">
        <f t="shared" si="21"/>
        <v>28</v>
      </c>
      <c r="R124" s="149">
        <f t="shared" si="22"/>
        <v>14</v>
      </c>
      <c r="S124" s="150">
        <f t="shared" si="18"/>
        <v>42</v>
      </c>
      <c r="T124" s="132">
        <f t="shared" si="19"/>
        <v>33</v>
      </c>
      <c r="U124" s="155">
        <f t="shared" si="20"/>
        <v>75</v>
      </c>
      <c r="Y124" s="2"/>
      <c r="Z124" s="5"/>
      <c r="AA124" s="7"/>
      <c r="AB124" s="3"/>
      <c r="AC124" s="3"/>
      <c r="AD124" s="3"/>
      <c r="AE124" s="3"/>
      <c r="AF124" s="3"/>
      <c r="AG124" s="3"/>
      <c r="AH124" s="3"/>
      <c r="AI124" s="3"/>
      <c r="AJ124" s="4"/>
      <c r="AK124" s="3"/>
      <c r="AL124" s="3"/>
      <c r="AM124" s="3"/>
    </row>
    <row r="125" spans="1:39" ht="15">
      <c r="A125" s="230">
        <v>61</v>
      </c>
      <c r="B125" s="197" t="s">
        <v>125</v>
      </c>
      <c r="C125" s="125" t="s">
        <v>215</v>
      </c>
      <c r="D125" s="157" t="s">
        <v>3</v>
      </c>
      <c r="E125" s="127"/>
      <c r="F125" s="128"/>
      <c r="G125" s="128"/>
      <c r="H125" s="129"/>
      <c r="I125" s="127">
        <v>2</v>
      </c>
      <c r="J125" s="128"/>
      <c r="K125" s="128">
        <v>2</v>
      </c>
      <c r="L125" s="129"/>
      <c r="M125" s="176"/>
      <c r="N125" s="134">
        <v>4</v>
      </c>
      <c r="O125" s="127"/>
      <c r="P125" s="134" t="s">
        <v>19</v>
      </c>
      <c r="Q125" s="127">
        <f>(E125+I125)*14</f>
        <v>28</v>
      </c>
      <c r="R125" s="128">
        <f>(F125+G125+H125+J125+K125+L125)*14</f>
        <v>28</v>
      </c>
      <c r="S125" s="129">
        <f>Q125+R125</f>
        <v>56</v>
      </c>
      <c r="T125" s="132">
        <f>U125-S125</f>
        <v>44</v>
      </c>
      <c r="U125" s="132">
        <f>(M125+N125)*25</f>
        <v>100</v>
      </c>
      <c r="Y125" s="2"/>
      <c r="AC125" s="3"/>
      <c r="AD125" s="3"/>
      <c r="AE125" s="3"/>
      <c r="AF125" s="3"/>
      <c r="AG125" s="3"/>
      <c r="AH125" s="3"/>
      <c r="AI125" s="3"/>
      <c r="AJ125" s="4"/>
      <c r="AK125" s="3"/>
      <c r="AL125" s="3"/>
      <c r="AM125" s="3"/>
    </row>
    <row r="126" spans="1:39" ht="15">
      <c r="A126" s="230">
        <v>62</v>
      </c>
      <c r="B126" s="113" t="s">
        <v>206</v>
      </c>
      <c r="C126" s="125" t="s">
        <v>216</v>
      </c>
      <c r="D126" s="257" t="s">
        <v>3</v>
      </c>
      <c r="E126" s="127"/>
      <c r="F126" s="128"/>
      <c r="G126" s="128"/>
      <c r="H126" s="129"/>
      <c r="I126" s="127">
        <v>2</v>
      </c>
      <c r="J126" s="128"/>
      <c r="K126" s="128">
        <v>1</v>
      </c>
      <c r="L126" s="150"/>
      <c r="M126" s="151"/>
      <c r="N126" s="152">
        <v>3</v>
      </c>
      <c r="O126" s="148"/>
      <c r="P126" s="134" t="s">
        <v>19</v>
      </c>
      <c r="Q126" s="158">
        <f t="shared" si="21"/>
        <v>28</v>
      </c>
      <c r="R126" s="128">
        <f t="shared" si="22"/>
        <v>14</v>
      </c>
      <c r="S126" s="129">
        <f t="shared" si="18"/>
        <v>42</v>
      </c>
      <c r="T126" s="133">
        <f t="shared" si="19"/>
        <v>33</v>
      </c>
      <c r="U126" s="155">
        <f t="shared" si="20"/>
        <v>75</v>
      </c>
      <c r="Y126" s="2"/>
      <c r="Z126" s="2"/>
      <c r="AA126" s="3"/>
      <c r="AB126" s="3"/>
      <c r="AC126" s="82"/>
      <c r="AD126" s="82"/>
      <c r="AE126" s="3"/>
      <c r="AF126" s="3"/>
      <c r="AG126" s="3"/>
      <c r="AH126" s="3"/>
      <c r="AI126" s="3"/>
      <c r="AJ126" s="4"/>
      <c r="AK126" s="3"/>
      <c r="AL126" s="3"/>
      <c r="AM126" s="3"/>
    </row>
    <row r="127" spans="1:39" ht="15">
      <c r="A127" s="230">
        <v>63</v>
      </c>
      <c r="B127" s="233" t="s">
        <v>122</v>
      </c>
      <c r="C127" s="125" t="s">
        <v>217</v>
      </c>
      <c r="D127" s="126" t="s">
        <v>3</v>
      </c>
      <c r="E127" s="127"/>
      <c r="F127" s="128"/>
      <c r="G127" s="128"/>
      <c r="H127" s="129"/>
      <c r="I127" s="127">
        <v>2</v>
      </c>
      <c r="J127" s="128"/>
      <c r="K127" s="128">
        <v>1</v>
      </c>
      <c r="L127" s="129"/>
      <c r="M127" s="181"/>
      <c r="N127" s="180">
        <v>3</v>
      </c>
      <c r="O127" s="127"/>
      <c r="P127" s="134" t="s">
        <v>50</v>
      </c>
      <c r="Q127" s="158">
        <f t="shared" si="21"/>
        <v>28</v>
      </c>
      <c r="R127" s="128">
        <f t="shared" si="22"/>
        <v>14</v>
      </c>
      <c r="S127" s="129">
        <f t="shared" si="18"/>
        <v>42</v>
      </c>
      <c r="T127" s="133">
        <f t="shared" si="19"/>
        <v>33</v>
      </c>
      <c r="U127" s="155">
        <f t="shared" si="20"/>
        <v>75</v>
      </c>
      <c r="Y127" s="2"/>
      <c r="Z127" s="2"/>
      <c r="AA127" s="3"/>
      <c r="AB127" s="3"/>
      <c r="AC127" s="82"/>
      <c r="AD127" s="82"/>
      <c r="AE127" s="3"/>
      <c r="AF127" s="3"/>
      <c r="AG127" s="3"/>
      <c r="AH127" s="3"/>
      <c r="AI127" s="3"/>
      <c r="AJ127" s="4"/>
      <c r="AK127" s="3"/>
      <c r="AL127" s="3"/>
      <c r="AM127" s="3"/>
    </row>
    <row r="128" spans="1:39" ht="15" customHeight="1">
      <c r="A128" s="230">
        <v>64</v>
      </c>
      <c r="B128" s="198" t="s">
        <v>207</v>
      </c>
      <c r="C128" s="147" t="s">
        <v>218</v>
      </c>
      <c r="D128" s="125" t="s">
        <v>3</v>
      </c>
      <c r="E128" s="127"/>
      <c r="F128" s="128"/>
      <c r="G128" s="128"/>
      <c r="H128" s="129"/>
      <c r="I128" s="127"/>
      <c r="J128" s="128"/>
      <c r="K128" s="128"/>
      <c r="L128" s="258"/>
      <c r="M128" s="193"/>
      <c r="N128" s="190">
        <v>4</v>
      </c>
      <c r="O128" s="160"/>
      <c r="P128" s="134" t="s">
        <v>50</v>
      </c>
      <c r="Q128" s="158">
        <f>E128*14+I128*14</f>
        <v>0</v>
      </c>
      <c r="R128" s="128">
        <v>60</v>
      </c>
      <c r="S128" s="129">
        <f>Q128+R128</f>
        <v>60</v>
      </c>
      <c r="T128" s="133">
        <v>0</v>
      </c>
      <c r="U128" s="155">
        <v>60</v>
      </c>
      <c r="Y128" s="2"/>
      <c r="Z128" s="2"/>
      <c r="AA128" s="7"/>
      <c r="AB128" s="3"/>
      <c r="AC128" s="82"/>
      <c r="AD128" s="82"/>
      <c r="AE128" s="3"/>
      <c r="AF128" s="3"/>
      <c r="AG128" s="3"/>
      <c r="AH128" s="3"/>
      <c r="AI128" s="3"/>
      <c r="AJ128" s="4"/>
      <c r="AK128" s="3"/>
      <c r="AL128" s="3"/>
      <c r="AM128" s="3"/>
    </row>
    <row r="129" spans="1:39" ht="15" customHeight="1" thickBot="1">
      <c r="A129" s="95">
        <v>65</v>
      </c>
      <c r="B129" s="114" t="s">
        <v>127</v>
      </c>
      <c r="C129" s="202" t="s">
        <v>219</v>
      </c>
      <c r="D129" s="259" t="s">
        <v>3</v>
      </c>
      <c r="E129" s="260"/>
      <c r="F129" s="261"/>
      <c r="G129" s="261"/>
      <c r="H129" s="262"/>
      <c r="I129" s="263"/>
      <c r="J129" s="264"/>
      <c r="K129" s="264"/>
      <c r="L129" s="265">
        <v>4</v>
      </c>
      <c r="M129" s="266"/>
      <c r="N129" s="265">
        <v>4</v>
      </c>
      <c r="O129" s="263"/>
      <c r="P129" s="265" t="s">
        <v>50</v>
      </c>
      <c r="Q129" s="267">
        <v>0</v>
      </c>
      <c r="R129" s="268">
        <v>56</v>
      </c>
      <c r="S129" s="265">
        <f>Q129+R129</f>
        <v>56</v>
      </c>
      <c r="T129" s="170">
        <v>0</v>
      </c>
      <c r="U129" s="155">
        <f t="shared" si="20"/>
        <v>100</v>
      </c>
      <c r="Y129" s="2"/>
      <c r="AE129" s="3"/>
      <c r="AF129" s="3"/>
      <c r="AG129" s="3"/>
      <c r="AH129" s="3"/>
      <c r="AI129" s="3"/>
      <c r="AJ129" s="4"/>
      <c r="AK129" s="3"/>
      <c r="AL129" s="3"/>
      <c r="AM129" s="3"/>
    </row>
    <row r="130" spans="1:39" ht="15" customHeight="1" thickBot="1">
      <c r="A130" s="492" t="s">
        <v>94</v>
      </c>
      <c r="B130" s="358"/>
      <c r="C130" s="359"/>
      <c r="D130" s="360"/>
      <c r="E130" s="499">
        <f aca="true" t="shared" si="23" ref="E130:N130">SUM(E114:E129)</f>
        <v>14</v>
      </c>
      <c r="F130" s="501">
        <f t="shared" si="23"/>
        <v>0</v>
      </c>
      <c r="G130" s="501">
        <f t="shared" si="23"/>
        <v>11</v>
      </c>
      <c r="H130" s="497">
        <f t="shared" si="23"/>
        <v>1</v>
      </c>
      <c r="I130" s="499">
        <f t="shared" si="23"/>
        <v>12</v>
      </c>
      <c r="J130" s="501">
        <f t="shared" si="23"/>
        <v>0</v>
      </c>
      <c r="K130" s="501">
        <f t="shared" si="23"/>
        <v>8</v>
      </c>
      <c r="L130" s="497">
        <f t="shared" si="23"/>
        <v>6</v>
      </c>
      <c r="M130" s="66">
        <f t="shared" si="23"/>
        <v>30</v>
      </c>
      <c r="N130" s="52">
        <f t="shared" si="23"/>
        <v>30</v>
      </c>
      <c r="O130" s="345" t="s">
        <v>53</v>
      </c>
      <c r="P130" s="346"/>
      <c r="Q130" s="324">
        <f>SUM(Q114:Q129)</f>
        <v>364</v>
      </c>
      <c r="R130" s="338">
        <f>SUM(R114:R129)</f>
        <v>424</v>
      </c>
      <c r="S130" s="340">
        <f>SUM(S114:S129)</f>
        <v>788</v>
      </c>
      <c r="T130" s="493">
        <f>SUM(T114:T129)</f>
        <v>628</v>
      </c>
      <c r="U130" s="493">
        <f>SUM(U114:U129)</f>
        <v>1460</v>
      </c>
      <c r="Y130" s="2"/>
      <c r="Z130" s="2"/>
      <c r="AA130" s="7"/>
      <c r="AB130" s="3"/>
      <c r="AC130" s="83"/>
      <c r="AE130" s="3"/>
      <c r="AF130" s="3"/>
      <c r="AG130" s="3"/>
      <c r="AH130" s="3"/>
      <c r="AI130" s="3"/>
      <c r="AJ130" s="4"/>
      <c r="AK130" s="3"/>
      <c r="AL130" s="3"/>
      <c r="AM130" s="3"/>
    </row>
    <row r="131" spans="1:39" ht="15" customHeight="1" thickBot="1">
      <c r="A131" s="361"/>
      <c r="B131" s="362"/>
      <c r="C131" s="362"/>
      <c r="D131" s="363"/>
      <c r="E131" s="500"/>
      <c r="F131" s="502"/>
      <c r="G131" s="502"/>
      <c r="H131" s="498"/>
      <c r="I131" s="500"/>
      <c r="J131" s="502"/>
      <c r="K131" s="502"/>
      <c r="L131" s="498"/>
      <c r="M131" s="527">
        <f>M130+N130</f>
        <v>60</v>
      </c>
      <c r="N131" s="520"/>
      <c r="O131" s="347"/>
      <c r="P131" s="348"/>
      <c r="Q131" s="325"/>
      <c r="R131" s="339"/>
      <c r="S131" s="341"/>
      <c r="T131" s="494"/>
      <c r="U131" s="494"/>
      <c r="Y131" s="2"/>
      <c r="Z131" s="2"/>
      <c r="AA131" s="7"/>
      <c r="AB131" s="3"/>
      <c r="AC131" s="83"/>
      <c r="AE131" s="3"/>
      <c r="AF131" s="3"/>
      <c r="AG131" s="3"/>
      <c r="AH131" s="3"/>
      <c r="AI131" s="3"/>
      <c r="AJ131" s="4"/>
      <c r="AK131" s="3"/>
      <c r="AL131" s="3"/>
      <c r="AM131" s="3"/>
    </row>
    <row r="132" spans="1:39" ht="15" customHeight="1" thickBot="1">
      <c r="A132" s="269"/>
      <c r="B132" s="525" t="s">
        <v>220</v>
      </c>
      <c r="C132" s="525"/>
      <c r="D132" s="525"/>
      <c r="E132" s="525"/>
      <c r="F132" s="525"/>
      <c r="G132" s="525"/>
      <c r="H132" s="525"/>
      <c r="I132" s="525"/>
      <c r="J132" s="525"/>
      <c r="K132" s="525"/>
      <c r="L132" s="525"/>
      <c r="M132" s="525"/>
      <c r="N132" s="525"/>
      <c r="O132" s="525"/>
      <c r="P132" s="525"/>
      <c r="Q132" s="525"/>
      <c r="R132" s="525"/>
      <c r="S132" s="525"/>
      <c r="T132" s="525"/>
      <c r="U132" s="526"/>
      <c r="V132" s="270"/>
      <c r="Y132" s="2"/>
      <c r="Z132" s="2"/>
      <c r="AA132" s="7"/>
      <c r="AB132" s="3"/>
      <c r="AC132" s="83"/>
      <c r="AE132" s="3"/>
      <c r="AF132" s="3"/>
      <c r="AG132" s="3"/>
      <c r="AH132" s="3"/>
      <c r="AI132" s="3"/>
      <c r="AJ132" s="4"/>
      <c r="AK132" s="3"/>
      <c r="AL132" s="3"/>
      <c r="AM132" s="3"/>
    </row>
    <row r="133" spans="1:39" ht="15" customHeight="1">
      <c r="A133" s="26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5"/>
      <c r="Q133" s="24"/>
      <c r="R133" s="24"/>
      <c r="S133" s="24"/>
      <c r="T133" s="21"/>
      <c r="U133" s="21"/>
      <c r="Y133" s="2"/>
      <c r="Z133" s="2"/>
      <c r="AA133" s="3"/>
      <c r="AB133" s="3"/>
      <c r="AC133" s="3"/>
      <c r="AD133" s="83"/>
      <c r="AE133" s="3"/>
      <c r="AF133" s="3"/>
      <c r="AG133" s="3"/>
      <c r="AH133" s="3"/>
      <c r="AI133" s="3"/>
      <c r="AJ133" s="4"/>
      <c r="AK133" s="3"/>
      <c r="AL133" s="3"/>
      <c r="AM133" s="3"/>
    </row>
    <row r="134" spans="1:21" ht="15.75">
      <c r="A134" s="53"/>
      <c r="B134" s="331" t="s">
        <v>55</v>
      </c>
      <c r="C134" s="331"/>
      <c r="D134" s="331"/>
      <c r="E134" s="331"/>
      <c r="F134" s="331"/>
      <c r="G134" s="331"/>
      <c r="H134" s="54"/>
      <c r="I134" s="55"/>
      <c r="J134" s="55"/>
      <c r="K134" s="331" t="s">
        <v>95</v>
      </c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</row>
    <row r="135" spans="1:21" ht="15.75">
      <c r="A135" s="53"/>
      <c r="B135" s="331" t="s">
        <v>181</v>
      </c>
      <c r="C135" s="331"/>
      <c r="D135" s="331"/>
      <c r="E135" s="59"/>
      <c r="F135" s="59"/>
      <c r="G135" s="59"/>
      <c r="H135" s="59"/>
      <c r="I135" s="59"/>
      <c r="J135" s="59"/>
      <c r="K135" s="331" t="s">
        <v>182</v>
      </c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</row>
    <row r="136" spans="1:39" ht="15" customHeight="1">
      <c r="A136" s="60"/>
      <c r="Y136" s="2"/>
      <c r="Z136" s="2"/>
      <c r="AA136" s="3"/>
      <c r="AB136" s="3"/>
      <c r="AC136" s="3"/>
      <c r="AD136" s="83"/>
      <c r="AE136" s="3"/>
      <c r="AF136" s="3"/>
      <c r="AG136" s="3"/>
      <c r="AH136" s="3"/>
      <c r="AI136" s="3"/>
      <c r="AJ136" s="4"/>
      <c r="AK136" s="3"/>
      <c r="AL136" s="3"/>
      <c r="AM136" s="3"/>
    </row>
    <row r="137" spans="1:20" ht="15">
      <c r="A137" s="344" t="s">
        <v>73</v>
      </c>
      <c r="B137" s="344"/>
      <c r="C137" s="344"/>
      <c r="D137" s="344"/>
      <c r="E137" s="344"/>
      <c r="F137" s="344"/>
      <c r="H137" s="352" t="s">
        <v>74</v>
      </c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</row>
    <row r="138" spans="1:39" ht="15">
      <c r="A138" s="353" t="s">
        <v>75</v>
      </c>
      <c r="B138" s="353"/>
      <c r="C138" s="353"/>
      <c r="D138" s="353"/>
      <c r="E138" s="353"/>
      <c r="F138" s="353"/>
      <c r="H138" s="354"/>
      <c r="I138" s="354"/>
      <c r="J138" s="354"/>
      <c r="K138" s="354"/>
      <c r="L138" s="354"/>
      <c r="M138" s="354"/>
      <c r="N138" s="354"/>
      <c r="O138" s="354"/>
      <c r="P138" s="354"/>
      <c r="Q138" s="354"/>
      <c r="R138" s="354"/>
      <c r="S138" s="354"/>
      <c r="T138" s="35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</row>
    <row r="139" spans="1:39" ht="15">
      <c r="A139" s="353" t="s">
        <v>76</v>
      </c>
      <c r="B139" s="353"/>
      <c r="C139" s="353"/>
      <c r="D139" s="353"/>
      <c r="E139" s="353"/>
      <c r="F139" s="353"/>
      <c r="G139" s="35"/>
      <c r="H139" s="35"/>
      <c r="Q139" s="14"/>
      <c r="R139" s="14"/>
      <c r="S139" s="1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</row>
    <row r="140" spans="1:39" ht="15">
      <c r="A140" s="353" t="s">
        <v>77</v>
      </c>
      <c r="B140" s="353"/>
      <c r="C140" s="353"/>
      <c r="D140" s="353"/>
      <c r="E140" s="353"/>
      <c r="F140" s="353"/>
      <c r="G140" s="353"/>
      <c r="H140" s="353"/>
      <c r="I140" s="353"/>
      <c r="J140" s="353"/>
      <c r="K140" s="353"/>
      <c r="L140" s="353"/>
      <c r="Q140" s="14"/>
      <c r="R140" s="14"/>
      <c r="S140" s="1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</row>
    <row r="141" spans="1:39" ht="15">
      <c r="A141" s="35" t="s">
        <v>183</v>
      </c>
      <c r="B141" s="35"/>
      <c r="C141" s="35"/>
      <c r="D141" s="35"/>
      <c r="E141" s="14"/>
      <c r="F141" s="35"/>
      <c r="G141" s="35"/>
      <c r="H141" s="35"/>
      <c r="I141" s="35"/>
      <c r="Q141" s="14"/>
      <c r="R141" s="14"/>
      <c r="S141" s="1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</row>
    <row r="142" spans="1:39" ht="15" customHeight="1">
      <c r="A142" s="84"/>
      <c r="B142" s="84"/>
      <c r="C142" s="84"/>
      <c r="D142" s="84"/>
      <c r="E142" s="85"/>
      <c r="F142" s="84"/>
      <c r="G142" s="84"/>
      <c r="H142" s="84"/>
      <c r="I142" s="84"/>
      <c r="J142" s="86"/>
      <c r="K142" s="86"/>
      <c r="L142" s="86"/>
      <c r="M142" s="86"/>
      <c r="N142" s="86"/>
      <c r="O142" s="86"/>
      <c r="P142" s="86"/>
      <c r="Q142" s="86"/>
      <c r="R142" s="85"/>
      <c r="S142" s="85"/>
      <c r="T142" s="85"/>
      <c r="U142" s="86"/>
      <c r="V142" s="86"/>
      <c r="W142" s="86"/>
      <c r="Y142" s="2"/>
      <c r="AD142" s="3"/>
      <c r="AE142" s="3"/>
      <c r="AF142" s="3"/>
      <c r="AG142" s="3"/>
      <c r="AH142" s="3"/>
      <c r="AI142" s="3"/>
      <c r="AJ142" s="4"/>
      <c r="AK142" s="3"/>
      <c r="AL142" s="3"/>
      <c r="AM142" s="3"/>
    </row>
    <row r="143" spans="1:39" ht="15.75">
      <c r="A143" s="337" t="s">
        <v>102</v>
      </c>
      <c r="B143" s="337"/>
      <c r="C143" s="337"/>
      <c r="D143" s="337"/>
      <c r="E143" s="337"/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  <c r="Q143" s="337"/>
      <c r="R143" s="337"/>
      <c r="S143" s="337"/>
      <c r="T143" s="337"/>
      <c r="U143" s="337"/>
      <c r="V143" s="11"/>
      <c r="W143" s="11"/>
      <c r="X143" s="11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5.75">
      <c r="A144" s="351" t="s">
        <v>144</v>
      </c>
      <c r="B144" s="351"/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11"/>
      <c r="W144" s="11"/>
      <c r="X144" s="11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1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Y145" s="2"/>
      <c r="Z145" s="2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3"/>
      <c r="AL145" s="3"/>
      <c r="AM145" s="3"/>
    </row>
    <row r="146" spans="1:39" ht="15" customHeight="1" thickBot="1">
      <c r="A146" s="22"/>
      <c r="B146" s="22" t="s">
        <v>132</v>
      </c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Y146" s="2"/>
      <c r="Z146" s="2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3"/>
      <c r="AL146" s="3"/>
      <c r="AM146" s="3"/>
    </row>
    <row r="147" spans="1:39" ht="15" customHeight="1" thickBot="1">
      <c r="A147" s="400" t="s">
        <v>128</v>
      </c>
      <c r="B147" s="398"/>
      <c r="C147" s="398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  <c r="O147" s="398"/>
      <c r="P147" s="398"/>
      <c r="Q147" s="398"/>
      <c r="R147" s="398"/>
      <c r="S147" s="398"/>
      <c r="T147" s="398"/>
      <c r="U147" s="399"/>
      <c r="V147" s="22"/>
      <c r="W147" s="22"/>
      <c r="Y147" s="2"/>
      <c r="Z147" s="2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3"/>
      <c r="AL147" s="3"/>
      <c r="AM147" s="3"/>
    </row>
    <row r="148" spans="1:39" ht="11.25" customHeight="1">
      <c r="A148" s="371" t="s">
        <v>78</v>
      </c>
      <c r="B148" s="369" t="s">
        <v>81</v>
      </c>
      <c r="C148" s="371" t="s">
        <v>129</v>
      </c>
      <c r="D148" s="369" t="s">
        <v>80</v>
      </c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69"/>
      <c r="P148" s="369"/>
      <c r="Q148" s="369"/>
      <c r="R148" s="369"/>
      <c r="S148" s="369"/>
      <c r="T148" s="369"/>
      <c r="U148" s="373"/>
      <c r="V148" s="22"/>
      <c r="W148" s="22"/>
      <c r="Y148" s="2"/>
      <c r="Z148" s="2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3"/>
      <c r="AL148" s="3"/>
      <c r="AM148" s="3"/>
    </row>
    <row r="149" spans="1:39" ht="15.75" thickBot="1">
      <c r="A149" s="401"/>
      <c r="B149" s="370"/>
      <c r="C149" s="372"/>
      <c r="D149" s="370"/>
      <c r="E149" s="370"/>
      <c r="F149" s="370"/>
      <c r="G149" s="370"/>
      <c r="H149" s="370"/>
      <c r="I149" s="370"/>
      <c r="J149" s="370"/>
      <c r="K149" s="370"/>
      <c r="L149" s="370"/>
      <c r="M149" s="370"/>
      <c r="N149" s="370"/>
      <c r="O149" s="370"/>
      <c r="P149" s="370"/>
      <c r="Q149" s="370"/>
      <c r="R149" s="370"/>
      <c r="S149" s="370"/>
      <c r="T149" s="370"/>
      <c r="U149" s="374"/>
      <c r="V149" s="22"/>
      <c r="W149" s="22"/>
      <c r="Y149" s="2"/>
      <c r="Z149" s="2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3"/>
      <c r="AL149" s="3"/>
      <c r="AM149" s="3"/>
    </row>
    <row r="150" spans="1:39" ht="15">
      <c r="A150" s="272">
        <v>7</v>
      </c>
      <c r="B150" s="88" t="s">
        <v>64</v>
      </c>
      <c r="C150" s="272" t="s">
        <v>7</v>
      </c>
      <c r="D150" s="447" t="s">
        <v>130</v>
      </c>
      <c r="E150" s="448"/>
      <c r="F150" s="448"/>
      <c r="G150" s="448"/>
      <c r="H150" s="448"/>
      <c r="I150" s="448"/>
      <c r="J150" s="448"/>
      <c r="K150" s="448"/>
      <c r="L150" s="448"/>
      <c r="M150" s="448"/>
      <c r="N150" s="448"/>
      <c r="O150" s="448" t="s">
        <v>221</v>
      </c>
      <c r="P150" s="448"/>
      <c r="Q150" s="448"/>
      <c r="R150" s="448"/>
      <c r="S150" s="448"/>
      <c r="T150" s="448"/>
      <c r="U150" s="449"/>
      <c r="V150" s="22"/>
      <c r="W150" s="22"/>
      <c r="Y150" s="2"/>
      <c r="Z150" s="2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3"/>
      <c r="AL150" s="3"/>
      <c r="AM150" s="3"/>
    </row>
    <row r="151" spans="1:39" ht="15.75" thickBot="1">
      <c r="A151" s="242">
        <v>14</v>
      </c>
      <c r="B151" s="109" t="s">
        <v>22</v>
      </c>
      <c r="C151" s="242" t="s">
        <v>7</v>
      </c>
      <c r="D151" s="474" t="s">
        <v>222</v>
      </c>
      <c r="E151" s="475"/>
      <c r="F151" s="475"/>
      <c r="G151" s="475"/>
      <c r="H151" s="475"/>
      <c r="I151" s="475"/>
      <c r="J151" s="475"/>
      <c r="K151" s="475"/>
      <c r="L151" s="475"/>
      <c r="M151" s="475"/>
      <c r="N151" s="476"/>
      <c r="O151" s="477" t="s">
        <v>223</v>
      </c>
      <c r="P151" s="475"/>
      <c r="Q151" s="475"/>
      <c r="R151" s="475"/>
      <c r="S151" s="475"/>
      <c r="T151" s="475"/>
      <c r="U151" s="476"/>
      <c r="V151" s="22"/>
      <c r="W151" s="22"/>
      <c r="Y151" s="2"/>
      <c r="Z151" s="2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3"/>
      <c r="AL151" s="3"/>
      <c r="AM151" s="3"/>
    </row>
    <row r="152" spans="1:39" ht="15.75" thickBot="1">
      <c r="A152" s="124">
        <v>22</v>
      </c>
      <c r="B152" s="88" t="s">
        <v>36</v>
      </c>
      <c r="C152" s="124" t="s">
        <v>8</v>
      </c>
      <c r="D152" s="478" t="s">
        <v>224</v>
      </c>
      <c r="E152" s="479"/>
      <c r="F152" s="479"/>
      <c r="G152" s="479"/>
      <c r="H152" s="479"/>
      <c r="I152" s="479"/>
      <c r="J152" s="479"/>
      <c r="K152" s="479"/>
      <c r="L152" s="479"/>
      <c r="M152" s="479"/>
      <c r="N152" s="480"/>
      <c r="O152" s="481" t="s">
        <v>225</v>
      </c>
      <c r="P152" s="479"/>
      <c r="Q152" s="479"/>
      <c r="R152" s="479"/>
      <c r="S152" s="479"/>
      <c r="T152" s="479"/>
      <c r="U152" s="480"/>
      <c r="V152" s="22"/>
      <c r="W152" s="22"/>
      <c r="Y152" s="2"/>
      <c r="Z152" s="2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3"/>
      <c r="AL152" s="3"/>
      <c r="AM152" s="3"/>
    </row>
    <row r="153" spans="1:39" ht="15.75" thickBot="1">
      <c r="A153" s="242">
        <v>26</v>
      </c>
      <c r="B153" s="96" t="s">
        <v>9</v>
      </c>
      <c r="C153" s="242" t="s">
        <v>8</v>
      </c>
      <c r="D153" s="478" t="s">
        <v>226</v>
      </c>
      <c r="E153" s="479"/>
      <c r="F153" s="479"/>
      <c r="G153" s="479"/>
      <c r="H153" s="479"/>
      <c r="I153" s="479"/>
      <c r="J153" s="479"/>
      <c r="K153" s="479"/>
      <c r="L153" s="479"/>
      <c r="M153" s="479"/>
      <c r="N153" s="480"/>
      <c r="O153" s="481" t="s">
        <v>227</v>
      </c>
      <c r="P153" s="479"/>
      <c r="Q153" s="479"/>
      <c r="R153" s="479"/>
      <c r="S153" s="479"/>
      <c r="T153" s="479"/>
      <c r="U153" s="480"/>
      <c r="V153" s="22"/>
      <c r="W153" s="22"/>
      <c r="Y153" s="2"/>
      <c r="Z153" s="2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3"/>
      <c r="AL153" s="3"/>
      <c r="AM153" s="3"/>
    </row>
    <row r="154" spans="1:39" ht="15">
      <c r="A154" s="272">
        <v>37</v>
      </c>
      <c r="B154" s="88" t="s">
        <v>10</v>
      </c>
      <c r="C154" s="132" t="s">
        <v>27</v>
      </c>
      <c r="D154" s="431" t="s">
        <v>228</v>
      </c>
      <c r="E154" s="432"/>
      <c r="F154" s="432"/>
      <c r="G154" s="432"/>
      <c r="H154" s="432"/>
      <c r="I154" s="432"/>
      <c r="J154" s="432"/>
      <c r="K154" s="432"/>
      <c r="L154" s="432"/>
      <c r="M154" s="432"/>
      <c r="N154" s="433"/>
      <c r="O154" s="434" t="s">
        <v>135</v>
      </c>
      <c r="P154" s="432"/>
      <c r="Q154" s="432"/>
      <c r="R154" s="432"/>
      <c r="S154" s="432"/>
      <c r="T154" s="432"/>
      <c r="U154" s="433"/>
      <c r="V154" s="22"/>
      <c r="W154" s="22"/>
      <c r="Y154" s="2"/>
      <c r="Z154" s="2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3"/>
      <c r="AL154" s="3"/>
      <c r="AM154" s="3"/>
    </row>
    <row r="155" spans="1:39" ht="15">
      <c r="A155" s="133">
        <v>44</v>
      </c>
      <c r="B155" s="96" t="s">
        <v>20</v>
      </c>
      <c r="C155" s="133" t="s">
        <v>26</v>
      </c>
      <c r="D155" s="379" t="s">
        <v>229</v>
      </c>
      <c r="E155" s="380"/>
      <c r="F155" s="380"/>
      <c r="G155" s="380"/>
      <c r="H155" s="380"/>
      <c r="I155" s="380"/>
      <c r="J155" s="380"/>
      <c r="K155" s="380"/>
      <c r="L155" s="380"/>
      <c r="M155" s="380"/>
      <c r="N155" s="381"/>
      <c r="O155" s="382" t="s">
        <v>230</v>
      </c>
      <c r="P155" s="380"/>
      <c r="Q155" s="380"/>
      <c r="R155" s="380"/>
      <c r="S155" s="380"/>
      <c r="T155" s="380"/>
      <c r="U155" s="381"/>
      <c r="V155" s="22"/>
      <c r="W155" s="22"/>
      <c r="Y155" s="2"/>
      <c r="Z155" s="2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3"/>
      <c r="AL155" s="3"/>
      <c r="AM155" s="3"/>
    </row>
    <row r="156" spans="1:39" ht="15.75" thickBot="1">
      <c r="A156" s="242">
        <v>45</v>
      </c>
      <c r="B156" s="89" t="s">
        <v>21</v>
      </c>
      <c r="C156" s="242" t="s">
        <v>26</v>
      </c>
      <c r="D156" s="469" t="s">
        <v>231</v>
      </c>
      <c r="E156" s="470"/>
      <c r="F156" s="470"/>
      <c r="G156" s="470"/>
      <c r="H156" s="470"/>
      <c r="I156" s="470"/>
      <c r="J156" s="470"/>
      <c r="K156" s="470"/>
      <c r="L156" s="470"/>
      <c r="M156" s="470"/>
      <c r="N156" s="471"/>
      <c r="O156" s="472" t="s">
        <v>232</v>
      </c>
      <c r="P156" s="470"/>
      <c r="Q156" s="470"/>
      <c r="R156" s="470"/>
      <c r="S156" s="470"/>
      <c r="T156" s="470"/>
      <c r="U156" s="471"/>
      <c r="V156" s="22"/>
      <c r="W156" s="22"/>
      <c r="Y156" s="2"/>
      <c r="Z156" s="2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3"/>
      <c r="AL156" s="3"/>
      <c r="AM156" s="3"/>
    </row>
    <row r="157" spans="1:39" ht="15">
      <c r="A157" s="272">
        <v>51</v>
      </c>
      <c r="B157" s="97" t="s">
        <v>23</v>
      </c>
      <c r="C157" s="124" t="s">
        <v>8</v>
      </c>
      <c r="D157" s="428" t="s">
        <v>233</v>
      </c>
      <c r="E157" s="429"/>
      <c r="F157" s="429"/>
      <c r="G157" s="429"/>
      <c r="H157" s="429"/>
      <c r="I157" s="429"/>
      <c r="J157" s="429"/>
      <c r="K157" s="429"/>
      <c r="L157" s="429"/>
      <c r="M157" s="429"/>
      <c r="N157" s="430"/>
      <c r="O157" s="473" t="s">
        <v>234</v>
      </c>
      <c r="P157" s="429"/>
      <c r="Q157" s="429"/>
      <c r="R157" s="429"/>
      <c r="S157" s="429"/>
      <c r="T157" s="429"/>
      <c r="U157" s="430"/>
      <c r="V157" s="22"/>
      <c r="W157" s="22"/>
      <c r="Y157" s="2"/>
      <c r="Z157" s="2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3"/>
      <c r="AL157" s="3"/>
      <c r="AM157" s="3"/>
    </row>
    <row r="158" spans="1:39" ht="15">
      <c r="A158" s="133">
        <v>59</v>
      </c>
      <c r="B158" s="96" t="s">
        <v>24</v>
      </c>
      <c r="C158" s="132" t="s">
        <v>27</v>
      </c>
      <c r="D158" s="379" t="s">
        <v>235</v>
      </c>
      <c r="E158" s="380"/>
      <c r="F158" s="380"/>
      <c r="G158" s="380"/>
      <c r="H158" s="380"/>
      <c r="I158" s="380"/>
      <c r="J158" s="380"/>
      <c r="K158" s="380"/>
      <c r="L158" s="380"/>
      <c r="M158" s="380"/>
      <c r="N158" s="381"/>
      <c r="O158" s="382" t="s">
        <v>236</v>
      </c>
      <c r="P158" s="380"/>
      <c r="Q158" s="380"/>
      <c r="R158" s="380"/>
      <c r="S158" s="380"/>
      <c r="T158" s="380"/>
      <c r="U158" s="381"/>
      <c r="V158" s="22"/>
      <c r="W158" s="22"/>
      <c r="Y158" s="2"/>
      <c r="Z158" s="2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3"/>
      <c r="AL158" s="3"/>
      <c r="AM158" s="3"/>
    </row>
    <row r="159" spans="1:39" ht="15.75" thickBot="1">
      <c r="A159" s="242">
        <v>60</v>
      </c>
      <c r="B159" s="115" t="s">
        <v>25</v>
      </c>
      <c r="C159" s="242" t="s">
        <v>27</v>
      </c>
      <c r="D159" s="378" t="s">
        <v>131</v>
      </c>
      <c r="E159" s="376"/>
      <c r="F159" s="376"/>
      <c r="G159" s="376"/>
      <c r="H159" s="376"/>
      <c r="I159" s="376"/>
      <c r="J159" s="376"/>
      <c r="K159" s="376"/>
      <c r="L159" s="376"/>
      <c r="M159" s="376"/>
      <c r="N159" s="377"/>
      <c r="O159" s="375" t="s">
        <v>237</v>
      </c>
      <c r="P159" s="376"/>
      <c r="Q159" s="376"/>
      <c r="R159" s="376"/>
      <c r="S159" s="376"/>
      <c r="T159" s="376"/>
      <c r="U159" s="377"/>
      <c r="V159" s="22"/>
      <c r="W159" s="22"/>
      <c r="Y159" s="2"/>
      <c r="Z159" s="2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3"/>
      <c r="AL159" s="3"/>
      <c r="AM159" s="3"/>
    </row>
    <row r="160" spans="1:39" ht="15">
      <c r="A160" s="26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5"/>
      <c r="Q160" s="24"/>
      <c r="R160" s="24"/>
      <c r="S160" s="24"/>
      <c r="T160" s="21"/>
      <c r="U160" s="21"/>
      <c r="V160" s="22"/>
      <c r="W160" s="22"/>
      <c r="Y160" s="2"/>
      <c r="Z160" s="2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3"/>
      <c r="AL160" s="3"/>
      <c r="AM160" s="3"/>
    </row>
    <row r="161" spans="1:39" ht="15">
      <c r="A161" s="60"/>
      <c r="V161" s="22"/>
      <c r="W161" s="22"/>
      <c r="Y161" s="2"/>
      <c r="Z161" s="2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3"/>
      <c r="AL161" s="3"/>
      <c r="AM161" s="3"/>
    </row>
    <row r="162" spans="1:39" ht="15">
      <c r="A162" s="60"/>
      <c r="V162" s="22"/>
      <c r="W162" s="22"/>
      <c r="Y162" s="2"/>
      <c r="Z162" s="2"/>
      <c r="AA162" s="3"/>
      <c r="AB162" s="3"/>
      <c r="AC162" s="3"/>
      <c r="AD162" s="3"/>
      <c r="AE162" s="3"/>
      <c r="AF162" s="3"/>
      <c r="AG162" s="3"/>
      <c r="AH162" s="3"/>
      <c r="AI162" s="3"/>
      <c r="AJ162" s="4"/>
      <c r="AK162" s="3"/>
      <c r="AL162" s="3"/>
      <c r="AM162" s="3"/>
    </row>
    <row r="163" spans="1:21" ht="15.75">
      <c r="A163" s="53"/>
      <c r="B163" s="331" t="s">
        <v>55</v>
      </c>
      <c r="C163" s="331"/>
      <c r="D163" s="331"/>
      <c r="E163" s="331"/>
      <c r="F163" s="331"/>
      <c r="G163" s="331"/>
      <c r="H163" s="54"/>
      <c r="I163" s="55"/>
      <c r="J163" s="55"/>
      <c r="K163" s="331" t="s">
        <v>95</v>
      </c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</row>
    <row r="164" spans="1:21" ht="15.75">
      <c r="A164" s="53"/>
      <c r="B164" s="331" t="s">
        <v>181</v>
      </c>
      <c r="C164" s="331"/>
      <c r="D164" s="331"/>
      <c r="E164" s="59"/>
      <c r="F164" s="59"/>
      <c r="G164" s="59"/>
      <c r="H164" s="59"/>
      <c r="I164" s="59"/>
      <c r="J164" s="59"/>
      <c r="K164" s="331" t="s">
        <v>182</v>
      </c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</row>
    <row r="165" spans="1:39" ht="15">
      <c r="A165" s="6"/>
      <c r="B165" s="6"/>
      <c r="C165" s="6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2"/>
      <c r="W165" s="22"/>
      <c r="Y165" s="2"/>
      <c r="Z165" s="2"/>
      <c r="AA165" s="3"/>
      <c r="AB165" s="3"/>
      <c r="AC165" s="3"/>
      <c r="AD165" s="3"/>
      <c r="AE165" s="3"/>
      <c r="AF165" s="3"/>
      <c r="AG165" s="3"/>
      <c r="AH165" s="3"/>
      <c r="AI165" s="3"/>
      <c r="AJ165" s="4"/>
      <c r="AK165" s="3"/>
      <c r="AL165" s="3"/>
      <c r="AM165" s="3"/>
    </row>
    <row r="166" spans="1:39" ht="15">
      <c r="A166" s="6"/>
      <c r="B166" s="6"/>
      <c r="C166" s="6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2"/>
      <c r="W166" s="22"/>
      <c r="Y166" s="2"/>
      <c r="Z166" s="2"/>
      <c r="AA166" s="3"/>
      <c r="AB166" s="3"/>
      <c r="AC166" s="3"/>
      <c r="AD166" s="3"/>
      <c r="AE166" s="3"/>
      <c r="AF166" s="3"/>
      <c r="AG166" s="3"/>
      <c r="AH166" s="3"/>
      <c r="AI166" s="3"/>
      <c r="AJ166" s="4"/>
      <c r="AK166" s="3"/>
      <c r="AL166" s="3"/>
      <c r="AM166" s="3"/>
    </row>
    <row r="167" spans="1:39" ht="15">
      <c r="A167" s="6"/>
      <c r="B167" s="6"/>
      <c r="C167" s="6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2"/>
      <c r="W167" s="22"/>
      <c r="Y167" s="2"/>
      <c r="Z167" s="2"/>
      <c r="AA167" s="3"/>
      <c r="AB167" s="3"/>
      <c r="AC167" s="3"/>
      <c r="AD167" s="3"/>
      <c r="AE167" s="3"/>
      <c r="AF167" s="3"/>
      <c r="AG167" s="3"/>
      <c r="AH167" s="3"/>
      <c r="AI167" s="3"/>
      <c r="AJ167" s="4"/>
      <c r="AK167" s="3"/>
      <c r="AL167" s="3"/>
      <c r="AM167" s="3"/>
    </row>
    <row r="168" spans="1:39" ht="15">
      <c r="A168" s="6"/>
      <c r="B168" s="6"/>
      <c r="C168" s="6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2"/>
      <c r="W168" s="22"/>
      <c r="Y168" s="2"/>
      <c r="Z168" s="2"/>
      <c r="AA168" s="3"/>
      <c r="AB168" s="3"/>
      <c r="AC168" s="3"/>
      <c r="AD168" s="3"/>
      <c r="AE168" s="3"/>
      <c r="AF168" s="3"/>
      <c r="AG168" s="3"/>
      <c r="AH168" s="3"/>
      <c r="AI168" s="3"/>
      <c r="AJ168" s="4"/>
      <c r="AK168" s="3"/>
      <c r="AL168" s="3"/>
      <c r="AM168" s="3"/>
    </row>
    <row r="169" spans="1:20" ht="15">
      <c r="A169" s="344" t="s">
        <v>73</v>
      </c>
      <c r="B169" s="344"/>
      <c r="C169" s="344"/>
      <c r="D169" s="344"/>
      <c r="E169" s="344"/>
      <c r="F169" s="344"/>
      <c r="H169" s="352" t="s">
        <v>74</v>
      </c>
      <c r="I169" s="352"/>
      <c r="J169" s="352"/>
      <c r="K169" s="352"/>
      <c r="L169" s="352"/>
      <c r="M169" s="352"/>
      <c r="N169" s="352"/>
      <c r="O169" s="352"/>
      <c r="P169" s="352"/>
      <c r="Q169" s="352"/>
      <c r="R169" s="352"/>
      <c r="S169" s="352"/>
      <c r="T169" s="352"/>
    </row>
    <row r="170" spans="1:39" ht="15">
      <c r="A170" s="353" t="s">
        <v>75</v>
      </c>
      <c r="B170" s="353"/>
      <c r="C170" s="353"/>
      <c r="D170" s="353"/>
      <c r="E170" s="353"/>
      <c r="F170" s="353"/>
      <c r="H170" s="354"/>
      <c r="I170" s="354"/>
      <c r="J170" s="354"/>
      <c r="K170" s="354"/>
      <c r="L170" s="354"/>
      <c r="M170" s="354"/>
      <c r="N170" s="354"/>
      <c r="O170" s="354"/>
      <c r="P170" s="354"/>
      <c r="Q170" s="354"/>
      <c r="R170" s="354"/>
      <c r="S170" s="354"/>
      <c r="T170" s="35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</row>
    <row r="171" spans="1:39" ht="15">
      <c r="A171" s="353" t="s">
        <v>76</v>
      </c>
      <c r="B171" s="353"/>
      <c r="C171" s="353"/>
      <c r="D171" s="353"/>
      <c r="E171" s="353"/>
      <c r="F171" s="353"/>
      <c r="G171" s="35"/>
      <c r="H171" s="35"/>
      <c r="Q171" s="14"/>
      <c r="R171" s="14"/>
      <c r="S171" s="1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</row>
    <row r="172" spans="1:39" ht="15">
      <c r="A172" s="353" t="s">
        <v>77</v>
      </c>
      <c r="B172" s="353"/>
      <c r="C172" s="353"/>
      <c r="D172" s="353"/>
      <c r="E172" s="353"/>
      <c r="F172" s="353"/>
      <c r="G172" s="353"/>
      <c r="H172" s="353"/>
      <c r="I172" s="353"/>
      <c r="J172" s="353"/>
      <c r="K172" s="353"/>
      <c r="L172" s="353"/>
      <c r="Q172" s="14"/>
      <c r="R172" s="14"/>
      <c r="S172" s="1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</row>
    <row r="173" spans="1:39" ht="15">
      <c r="A173" s="35" t="s">
        <v>183</v>
      </c>
      <c r="B173" s="35"/>
      <c r="C173" s="35"/>
      <c r="D173" s="35"/>
      <c r="E173" s="14"/>
      <c r="F173" s="35"/>
      <c r="G173" s="35"/>
      <c r="H173" s="35"/>
      <c r="I173" s="35"/>
      <c r="Q173" s="14"/>
      <c r="R173" s="14"/>
      <c r="S173" s="1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</row>
    <row r="174" spans="1:39" ht="15">
      <c r="A174" s="6"/>
      <c r="B174" s="6"/>
      <c r="C174" s="6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2"/>
      <c r="W174" s="22"/>
      <c r="Y174" s="2"/>
      <c r="Z174" s="2"/>
      <c r="AA174" s="3"/>
      <c r="AB174" s="3"/>
      <c r="AC174" s="3"/>
      <c r="AD174" s="3"/>
      <c r="AE174" s="3"/>
      <c r="AF174" s="3"/>
      <c r="AG174" s="3"/>
      <c r="AH174" s="3"/>
      <c r="AI174" s="3"/>
      <c r="AJ174" s="4"/>
      <c r="AK174" s="3"/>
      <c r="AL174" s="3"/>
      <c r="AM174" s="3"/>
    </row>
    <row r="175" spans="1:39" ht="15.75">
      <c r="A175" s="337" t="s">
        <v>102</v>
      </c>
      <c r="B175" s="337"/>
      <c r="C175" s="337"/>
      <c r="D175" s="337"/>
      <c r="E175" s="337"/>
      <c r="F175" s="337"/>
      <c r="G175" s="337"/>
      <c r="H175" s="337"/>
      <c r="I175" s="337"/>
      <c r="J175" s="337"/>
      <c r="K175" s="337"/>
      <c r="L175" s="337"/>
      <c r="M175" s="337"/>
      <c r="N175" s="337"/>
      <c r="O175" s="337"/>
      <c r="P175" s="337"/>
      <c r="Q175" s="337"/>
      <c r="R175" s="337"/>
      <c r="S175" s="337"/>
      <c r="T175" s="337"/>
      <c r="U175" s="337"/>
      <c r="V175" s="11"/>
      <c r="W175" s="11"/>
      <c r="X175" s="11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 spans="1:39" ht="15.75">
      <c r="A176" s="351" t="s">
        <v>144</v>
      </c>
      <c r="B176" s="351"/>
      <c r="C176" s="351"/>
      <c r="D176" s="351"/>
      <c r="E176" s="351"/>
      <c r="F176" s="351"/>
      <c r="G176" s="351"/>
      <c r="H176" s="351"/>
      <c r="I176" s="351"/>
      <c r="J176" s="351"/>
      <c r="K176" s="351"/>
      <c r="L176" s="351"/>
      <c r="M176" s="351"/>
      <c r="N176" s="351"/>
      <c r="O176" s="351"/>
      <c r="P176" s="351"/>
      <c r="Q176" s="351"/>
      <c r="R176" s="351"/>
      <c r="S176" s="351"/>
      <c r="T176" s="351"/>
      <c r="U176" s="351"/>
      <c r="V176" s="11"/>
      <c r="W176" s="11"/>
      <c r="X176" s="11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1:39" ht="15">
      <c r="A177" s="6"/>
      <c r="B177" s="6"/>
      <c r="C177" s="6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2"/>
      <c r="W177" s="22"/>
      <c r="Y177" s="2"/>
      <c r="Z177" s="2"/>
      <c r="AA177" s="3"/>
      <c r="AB177" s="3"/>
      <c r="AC177" s="3"/>
      <c r="AD177" s="3"/>
      <c r="AE177" s="3"/>
      <c r="AF177" s="3"/>
      <c r="AG177" s="3"/>
      <c r="AH177" s="3"/>
      <c r="AI177" s="3"/>
      <c r="AJ177" s="4"/>
      <c r="AK177" s="3"/>
      <c r="AL177" s="3"/>
      <c r="AM177" s="3"/>
    </row>
    <row r="178" spans="1:39" ht="15.75" thickBot="1">
      <c r="A178" s="6"/>
      <c r="B178" s="2" t="s">
        <v>133</v>
      </c>
      <c r="C178" s="6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2"/>
      <c r="W178" s="22"/>
      <c r="Y178" s="2"/>
      <c r="Z178" s="2"/>
      <c r="AA178" s="3"/>
      <c r="AB178" s="3"/>
      <c r="AC178" s="3"/>
      <c r="AD178" s="3"/>
      <c r="AE178" s="3"/>
      <c r="AF178" s="3"/>
      <c r="AG178" s="3"/>
      <c r="AH178" s="3"/>
      <c r="AI178" s="3"/>
      <c r="AJ178" s="4"/>
      <c r="AK178" s="3"/>
      <c r="AL178" s="3"/>
      <c r="AM178" s="3"/>
    </row>
    <row r="179" spans="1:39" ht="15.75" thickBot="1">
      <c r="A179" s="400" t="s">
        <v>134</v>
      </c>
      <c r="B179" s="398"/>
      <c r="C179" s="398"/>
      <c r="D179" s="398"/>
      <c r="E179" s="398"/>
      <c r="F179" s="398"/>
      <c r="G179" s="398"/>
      <c r="H179" s="398"/>
      <c r="I179" s="398"/>
      <c r="J179" s="398"/>
      <c r="K179" s="398"/>
      <c r="L179" s="398"/>
      <c r="M179" s="398"/>
      <c r="N179" s="398"/>
      <c r="O179" s="398"/>
      <c r="P179" s="398"/>
      <c r="Q179" s="398"/>
      <c r="R179" s="398"/>
      <c r="S179" s="398"/>
      <c r="T179" s="398"/>
      <c r="U179" s="399"/>
      <c r="V179" s="22"/>
      <c r="W179" s="22"/>
      <c r="Y179" s="2"/>
      <c r="Z179" s="2"/>
      <c r="AA179" s="3"/>
      <c r="AB179" s="3"/>
      <c r="AC179" s="3"/>
      <c r="AD179" s="3"/>
      <c r="AE179" s="3"/>
      <c r="AF179" s="3"/>
      <c r="AG179" s="3"/>
      <c r="AH179" s="3"/>
      <c r="AI179" s="3"/>
      <c r="AJ179" s="4"/>
      <c r="AK179" s="3"/>
      <c r="AL179" s="3"/>
      <c r="AM179" s="3"/>
    </row>
    <row r="180" spans="1:39" ht="28.5" customHeight="1" thickBot="1">
      <c r="A180" s="423" t="s">
        <v>78</v>
      </c>
      <c r="B180" s="425" t="s">
        <v>81</v>
      </c>
      <c r="C180" s="423" t="s">
        <v>129</v>
      </c>
      <c r="D180" s="425" t="s">
        <v>80</v>
      </c>
      <c r="E180" s="425"/>
      <c r="F180" s="425"/>
      <c r="G180" s="425"/>
      <c r="H180" s="459"/>
      <c r="I180" s="405" t="s">
        <v>0</v>
      </c>
      <c r="J180" s="406"/>
      <c r="K180" s="407"/>
      <c r="L180" s="405" t="s">
        <v>1</v>
      </c>
      <c r="M180" s="406"/>
      <c r="N180" s="407"/>
      <c r="O180" s="461" t="s">
        <v>141</v>
      </c>
      <c r="P180" s="419" t="s">
        <v>58</v>
      </c>
      <c r="Q180" s="416" t="s">
        <v>86</v>
      </c>
      <c r="R180" s="417"/>
      <c r="S180" s="418"/>
      <c r="T180" s="423" t="s">
        <v>96</v>
      </c>
      <c r="U180" s="414" t="s">
        <v>97</v>
      </c>
      <c r="V180" s="22"/>
      <c r="W180" s="22"/>
      <c r="Y180" s="2"/>
      <c r="Z180" s="2"/>
      <c r="AA180" s="3"/>
      <c r="AB180" s="3"/>
      <c r="AC180" s="3"/>
      <c r="AD180" s="3"/>
      <c r="AE180" s="3"/>
      <c r="AF180" s="3"/>
      <c r="AG180" s="3"/>
      <c r="AH180" s="3"/>
      <c r="AI180" s="3"/>
      <c r="AJ180" s="4"/>
      <c r="AK180" s="3"/>
      <c r="AL180" s="3"/>
      <c r="AM180" s="3"/>
    </row>
    <row r="181" spans="1:39" ht="19.5" customHeight="1" thickBot="1">
      <c r="A181" s="424"/>
      <c r="B181" s="426"/>
      <c r="C181" s="427"/>
      <c r="D181" s="460"/>
      <c r="E181" s="460"/>
      <c r="F181" s="460"/>
      <c r="G181" s="460"/>
      <c r="H181" s="415"/>
      <c r="I181" s="98" t="s">
        <v>2</v>
      </c>
      <c r="J181" s="99" t="s">
        <v>3</v>
      </c>
      <c r="K181" s="100" t="s">
        <v>4</v>
      </c>
      <c r="L181" s="98" t="s">
        <v>2</v>
      </c>
      <c r="M181" s="99" t="s">
        <v>3</v>
      </c>
      <c r="N181" s="100" t="s">
        <v>4</v>
      </c>
      <c r="O181" s="462"/>
      <c r="P181" s="420"/>
      <c r="Q181" s="101" t="s">
        <v>142</v>
      </c>
      <c r="R181" s="102" t="s">
        <v>6</v>
      </c>
      <c r="S181" s="103" t="s">
        <v>49</v>
      </c>
      <c r="T181" s="427"/>
      <c r="U181" s="415"/>
      <c r="V181" s="22"/>
      <c r="W181" s="22"/>
      <c r="Y181" s="2"/>
      <c r="Z181" s="2"/>
      <c r="AA181" s="3"/>
      <c r="AB181" s="3"/>
      <c r="AC181" s="3"/>
      <c r="AD181" s="3"/>
      <c r="AE181" s="3"/>
      <c r="AF181" s="3"/>
      <c r="AG181" s="3"/>
      <c r="AH181" s="3"/>
      <c r="AI181" s="3"/>
      <c r="AJ181" s="4"/>
      <c r="AK181" s="3"/>
      <c r="AL181" s="3"/>
      <c r="AM181" s="3"/>
    </row>
    <row r="182" spans="1:39" ht="15.75" thickBot="1">
      <c r="A182" s="314">
        <v>61</v>
      </c>
      <c r="B182" s="273" t="s">
        <v>246</v>
      </c>
      <c r="C182" s="273" t="s">
        <v>7</v>
      </c>
      <c r="D182" s="405" t="s">
        <v>238</v>
      </c>
      <c r="E182" s="406"/>
      <c r="F182" s="406"/>
      <c r="G182" s="406"/>
      <c r="H182" s="407"/>
      <c r="I182" s="275"/>
      <c r="J182" s="276"/>
      <c r="K182" s="277"/>
      <c r="L182" s="275">
        <v>1</v>
      </c>
      <c r="M182" s="276">
        <v>1</v>
      </c>
      <c r="N182" s="277"/>
      <c r="O182" s="278">
        <v>2</v>
      </c>
      <c r="P182" s="279" t="s">
        <v>51</v>
      </c>
      <c r="Q182" s="275">
        <f aca="true" t="shared" si="24" ref="Q182:Q187">(I182+L182)*14</f>
        <v>14</v>
      </c>
      <c r="R182" s="278">
        <f>SUM(J182+K182+M182+N182)*14</f>
        <v>14</v>
      </c>
      <c r="S182" s="280">
        <f>(R182+Q182)</f>
        <v>28</v>
      </c>
      <c r="T182" s="273">
        <f>U182-S182</f>
        <v>22</v>
      </c>
      <c r="U182" s="281">
        <f>O182*25</f>
        <v>50</v>
      </c>
      <c r="V182" s="22" t="s">
        <v>34</v>
      </c>
      <c r="W182" s="22"/>
      <c r="Y182" s="2"/>
      <c r="Z182" s="2"/>
      <c r="AA182" s="3"/>
      <c r="AB182" s="3"/>
      <c r="AC182" s="3"/>
      <c r="AD182" s="3"/>
      <c r="AE182" s="3"/>
      <c r="AF182" s="3"/>
      <c r="AG182" s="3"/>
      <c r="AH182" s="3"/>
      <c r="AI182" s="3"/>
      <c r="AJ182" s="4"/>
      <c r="AK182" s="3"/>
      <c r="AL182" s="3"/>
      <c r="AM182" s="3"/>
    </row>
    <row r="183" spans="1:39" ht="26.25" customHeight="1">
      <c r="A183" s="315">
        <v>62</v>
      </c>
      <c r="B183" s="315" t="s">
        <v>247</v>
      </c>
      <c r="C183" s="315" t="s">
        <v>8</v>
      </c>
      <c r="D183" s="408" t="s">
        <v>239</v>
      </c>
      <c r="E183" s="409"/>
      <c r="F183" s="409"/>
      <c r="G183" s="409"/>
      <c r="H183" s="410"/>
      <c r="I183" s="285">
        <v>2</v>
      </c>
      <c r="J183" s="283"/>
      <c r="K183" s="284">
        <v>1</v>
      </c>
      <c r="L183" s="282"/>
      <c r="M183" s="283"/>
      <c r="N183" s="284"/>
      <c r="O183" s="285">
        <v>3</v>
      </c>
      <c r="P183" s="286" t="s">
        <v>52</v>
      </c>
      <c r="Q183" s="282">
        <f t="shared" si="24"/>
        <v>28</v>
      </c>
      <c r="R183" s="285">
        <f>SUM(J183+K183+M183+N183)*14</f>
        <v>14</v>
      </c>
      <c r="S183" s="287">
        <f>(R183+Q183)</f>
        <v>42</v>
      </c>
      <c r="T183" s="124">
        <f>U183-S183</f>
        <v>33</v>
      </c>
      <c r="U183" s="288">
        <f>O183*25</f>
        <v>75</v>
      </c>
      <c r="V183" s="22" t="s">
        <v>3</v>
      </c>
      <c r="W183" s="22"/>
      <c r="Y183" s="2"/>
      <c r="Z183" s="2"/>
      <c r="AA183" s="3"/>
      <c r="AB183" s="3"/>
      <c r="AC183" s="3"/>
      <c r="AD183" s="3"/>
      <c r="AE183" s="3"/>
      <c r="AF183" s="3"/>
      <c r="AG183" s="3"/>
      <c r="AH183" s="3"/>
      <c r="AI183" s="3"/>
      <c r="AJ183" s="4"/>
      <c r="AK183" s="3"/>
      <c r="AL183" s="3"/>
      <c r="AM183" s="3"/>
    </row>
    <row r="184" spans="1:39" ht="15">
      <c r="A184" s="316">
        <v>63</v>
      </c>
      <c r="B184" s="316" t="s">
        <v>248</v>
      </c>
      <c r="C184" s="316" t="s">
        <v>8</v>
      </c>
      <c r="D184" s="463" t="s">
        <v>240</v>
      </c>
      <c r="E184" s="464"/>
      <c r="F184" s="464"/>
      <c r="G184" s="464"/>
      <c r="H184" s="465"/>
      <c r="I184" s="292">
        <v>1</v>
      </c>
      <c r="J184" s="290"/>
      <c r="K184" s="291">
        <v>1</v>
      </c>
      <c r="L184" s="289"/>
      <c r="M184" s="290"/>
      <c r="N184" s="291"/>
      <c r="O184" s="292">
        <v>2</v>
      </c>
      <c r="P184" s="293" t="s">
        <v>52</v>
      </c>
      <c r="Q184" s="322">
        <f t="shared" si="24"/>
        <v>14</v>
      </c>
      <c r="R184" s="323">
        <f>SUM(J184+K184+M184+N184)*14</f>
        <v>14</v>
      </c>
      <c r="S184" s="274">
        <f>(R184+Q184)</f>
        <v>28</v>
      </c>
      <c r="T184" s="133">
        <f>U184-S184</f>
        <v>72</v>
      </c>
      <c r="U184" s="177">
        <f>(2+2)*25</f>
        <v>100</v>
      </c>
      <c r="V184" s="22"/>
      <c r="W184" s="22"/>
      <c r="Y184" s="2"/>
      <c r="Z184" s="2"/>
      <c r="AA184" s="3"/>
      <c r="AB184" s="3"/>
      <c r="AC184" s="3"/>
      <c r="AD184" s="3"/>
      <c r="AE184" s="3"/>
      <c r="AF184" s="3"/>
      <c r="AG184" s="3"/>
      <c r="AH184" s="3"/>
      <c r="AI184" s="3"/>
      <c r="AJ184" s="4"/>
      <c r="AK184" s="3"/>
      <c r="AL184" s="3"/>
      <c r="AM184" s="3"/>
    </row>
    <row r="185" spans="1:39" ht="25.5" customHeight="1" thickBot="1">
      <c r="A185" s="317">
        <v>64</v>
      </c>
      <c r="B185" s="317" t="s">
        <v>72</v>
      </c>
      <c r="C185" s="317" t="s">
        <v>8</v>
      </c>
      <c r="D185" s="411" t="s">
        <v>241</v>
      </c>
      <c r="E185" s="412"/>
      <c r="F185" s="412"/>
      <c r="G185" s="412"/>
      <c r="H185" s="413"/>
      <c r="I185" s="300"/>
      <c r="J185" s="298"/>
      <c r="K185" s="299"/>
      <c r="L185" s="297">
        <v>2</v>
      </c>
      <c r="M185" s="298"/>
      <c r="N185" s="299">
        <v>2</v>
      </c>
      <c r="O185" s="300">
        <v>3</v>
      </c>
      <c r="P185" s="301" t="s">
        <v>28</v>
      </c>
      <c r="Q185" s="294">
        <f t="shared" si="24"/>
        <v>28</v>
      </c>
      <c r="R185" s="215">
        <f>SUM(J185+K185+M185+N185)*14</f>
        <v>28</v>
      </c>
      <c r="S185" s="295">
        <f>(R185+Q185)</f>
        <v>56</v>
      </c>
      <c r="T185" s="250">
        <f>U185-S185</f>
        <v>44</v>
      </c>
      <c r="U185" s="296">
        <f>(2+2)*25</f>
        <v>100</v>
      </c>
      <c r="V185" s="22" t="s">
        <v>3</v>
      </c>
      <c r="W185" s="22"/>
      <c r="Y185" s="2"/>
      <c r="Z185" s="2"/>
      <c r="AA185" s="3"/>
      <c r="AB185" s="3"/>
      <c r="AC185" s="3"/>
      <c r="AD185" s="3"/>
      <c r="AE185" s="3"/>
      <c r="AF185" s="3"/>
      <c r="AG185" s="3"/>
      <c r="AH185" s="3"/>
      <c r="AI185" s="3"/>
      <c r="AJ185" s="4"/>
      <c r="AK185" s="3"/>
      <c r="AL185" s="3"/>
      <c r="AM185" s="3"/>
    </row>
    <row r="186" spans="1:39" ht="26.25" customHeight="1">
      <c r="A186" s="315">
        <v>65</v>
      </c>
      <c r="B186" s="124" t="s">
        <v>249</v>
      </c>
      <c r="C186" s="124" t="s">
        <v>26</v>
      </c>
      <c r="D186" s="366" t="s">
        <v>242</v>
      </c>
      <c r="E186" s="421"/>
      <c r="F186" s="421"/>
      <c r="G186" s="421"/>
      <c r="H186" s="422"/>
      <c r="I186" s="282">
        <v>2</v>
      </c>
      <c r="J186" s="283"/>
      <c r="K186" s="284">
        <v>1</v>
      </c>
      <c r="L186" s="282"/>
      <c r="M186" s="283"/>
      <c r="N186" s="284"/>
      <c r="O186" s="285">
        <v>3</v>
      </c>
      <c r="P186" s="286" t="s">
        <v>56</v>
      </c>
      <c r="Q186" s="282">
        <f t="shared" si="24"/>
        <v>28</v>
      </c>
      <c r="R186" s="285">
        <f>SUM(J186+K186+M186+N186)*14</f>
        <v>14</v>
      </c>
      <c r="S186" s="287">
        <f>(R186+Q186)</f>
        <v>42</v>
      </c>
      <c r="T186" s="124">
        <f>U186-S186</f>
        <v>33</v>
      </c>
      <c r="U186" s="124">
        <f>O186*25</f>
        <v>75</v>
      </c>
      <c r="V186" s="22" t="s">
        <v>3</v>
      </c>
      <c r="W186" s="22"/>
      <c r="Y186" s="2"/>
      <c r="Z186" s="2"/>
      <c r="AA186" s="3"/>
      <c r="AB186" s="3"/>
      <c r="AC186" s="3"/>
      <c r="AD186" s="3"/>
      <c r="AE186" s="3"/>
      <c r="AF186" s="3"/>
      <c r="AG186" s="3"/>
      <c r="AH186" s="3"/>
      <c r="AI186" s="3"/>
      <c r="AJ186" s="4"/>
      <c r="AK186" s="3"/>
      <c r="AL186" s="3"/>
      <c r="AM186" s="3"/>
    </row>
    <row r="187" spans="1:39" ht="15">
      <c r="A187" s="318">
        <v>66</v>
      </c>
      <c r="B187" s="133" t="s">
        <v>250</v>
      </c>
      <c r="C187" s="133" t="s">
        <v>26</v>
      </c>
      <c r="D187" s="435" t="s">
        <v>139</v>
      </c>
      <c r="E187" s="436"/>
      <c r="F187" s="436"/>
      <c r="G187" s="436"/>
      <c r="H187" s="437"/>
      <c r="I187" s="306"/>
      <c r="J187" s="249"/>
      <c r="K187" s="305"/>
      <c r="L187" s="304">
        <v>2</v>
      </c>
      <c r="M187" s="249"/>
      <c r="N187" s="305">
        <v>2</v>
      </c>
      <c r="O187" s="306">
        <v>3</v>
      </c>
      <c r="P187" s="307" t="s">
        <v>29</v>
      </c>
      <c r="Q187" s="304">
        <f t="shared" si="24"/>
        <v>28</v>
      </c>
      <c r="R187" s="306">
        <f>SUM(J187+K187+M187+N187)*14</f>
        <v>28</v>
      </c>
      <c r="S187" s="320">
        <f>(R187+Q187)</f>
        <v>56</v>
      </c>
      <c r="T187" s="132">
        <f>U187-S187</f>
        <v>19</v>
      </c>
      <c r="U187" s="155">
        <f>O187*25</f>
        <v>75</v>
      </c>
      <c r="V187" s="22"/>
      <c r="W187" s="22"/>
      <c r="Y187" s="2"/>
      <c r="Z187" s="2"/>
      <c r="AA187" s="3"/>
      <c r="AB187" s="3"/>
      <c r="AC187" s="3"/>
      <c r="AD187" s="3"/>
      <c r="AE187" s="3"/>
      <c r="AF187" s="3"/>
      <c r="AG187" s="3"/>
      <c r="AH187" s="3"/>
      <c r="AI187" s="3"/>
      <c r="AJ187" s="4"/>
      <c r="AK187" s="3"/>
      <c r="AL187" s="3"/>
      <c r="AM187" s="3"/>
    </row>
    <row r="188" spans="1:39" ht="16.5" customHeight="1" thickBot="1">
      <c r="A188" s="319" t="s">
        <v>251</v>
      </c>
      <c r="B188" s="242" t="s">
        <v>252</v>
      </c>
      <c r="C188" s="242" t="s">
        <v>26</v>
      </c>
      <c r="D188" s="402" t="s">
        <v>143</v>
      </c>
      <c r="E188" s="403"/>
      <c r="F188" s="403"/>
      <c r="G188" s="403"/>
      <c r="H188" s="404"/>
      <c r="I188" s="300"/>
      <c r="J188" s="298">
        <v>1</v>
      </c>
      <c r="K188" s="299"/>
      <c r="L188" s="297"/>
      <c r="M188" s="298">
        <v>1</v>
      </c>
      <c r="N188" s="299"/>
      <c r="O188" s="302" t="s">
        <v>257</v>
      </c>
      <c r="P188" s="303" t="s">
        <v>59</v>
      </c>
      <c r="Q188" s="294"/>
      <c r="R188" s="215">
        <f>SUM(J188+K188+M188+N188)*14</f>
        <v>28</v>
      </c>
      <c r="S188" s="295">
        <f>(R188+Q188)</f>
        <v>28</v>
      </c>
      <c r="T188" s="250">
        <f>U188-S188</f>
        <v>72</v>
      </c>
      <c r="U188" s="296">
        <f>4*25</f>
        <v>100</v>
      </c>
      <c r="V188" s="22" t="s">
        <v>35</v>
      </c>
      <c r="W188" s="22"/>
      <c r="Y188" s="2"/>
      <c r="Z188" s="2"/>
      <c r="AA188" s="3"/>
      <c r="AB188" s="3"/>
      <c r="AC188" s="3"/>
      <c r="AD188" s="3"/>
      <c r="AE188" s="3"/>
      <c r="AF188" s="3"/>
      <c r="AG188" s="3"/>
      <c r="AH188" s="3"/>
      <c r="AI188" s="3"/>
      <c r="AJ188" s="4"/>
      <c r="AK188" s="3"/>
      <c r="AL188" s="3"/>
      <c r="AM188" s="3"/>
    </row>
    <row r="189" spans="1:39" ht="30" customHeight="1">
      <c r="A189" s="315">
        <v>69</v>
      </c>
      <c r="B189" s="124" t="s">
        <v>253</v>
      </c>
      <c r="C189" s="124" t="s">
        <v>27</v>
      </c>
      <c r="D189" s="366" t="s">
        <v>243</v>
      </c>
      <c r="E189" s="367"/>
      <c r="F189" s="367"/>
      <c r="G189" s="367"/>
      <c r="H189" s="368"/>
      <c r="I189" s="306">
        <v>2</v>
      </c>
      <c r="J189" s="249"/>
      <c r="K189" s="305">
        <v>1</v>
      </c>
      <c r="L189" s="304"/>
      <c r="M189" s="249"/>
      <c r="N189" s="305"/>
      <c r="O189" s="306">
        <v>3</v>
      </c>
      <c r="P189" s="307" t="s">
        <v>57</v>
      </c>
      <c r="Q189" s="282">
        <f>(I189+L189)*14</f>
        <v>28</v>
      </c>
      <c r="R189" s="285">
        <f>SUM(J189+K189+M189+N189)*14</f>
        <v>14</v>
      </c>
      <c r="S189" s="287">
        <f>(R189+Q189)</f>
        <v>42</v>
      </c>
      <c r="T189" s="124">
        <f>U189-S189</f>
        <v>33</v>
      </c>
      <c r="U189" s="288">
        <f>O189*25</f>
        <v>75</v>
      </c>
      <c r="V189" s="22" t="s">
        <v>34</v>
      </c>
      <c r="W189" s="22"/>
      <c r="Y189" s="2"/>
      <c r="Z189" s="2"/>
      <c r="AA189" s="3"/>
      <c r="AB189" s="3"/>
      <c r="AC189" s="3"/>
      <c r="AD189" s="3"/>
      <c r="AE189" s="3"/>
      <c r="AF189" s="3"/>
      <c r="AG189" s="3"/>
      <c r="AH189" s="3"/>
      <c r="AI189" s="3"/>
      <c r="AJ189" s="4"/>
      <c r="AK189" s="3"/>
      <c r="AL189" s="3"/>
      <c r="AM189" s="3"/>
    </row>
    <row r="190" spans="1:39" ht="30" customHeight="1">
      <c r="A190" s="316">
        <v>70</v>
      </c>
      <c r="B190" s="133" t="s">
        <v>254</v>
      </c>
      <c r="C190" s="133" t="s">
        <v>27</v>
      </c>
      <c r="D190" s="435" t="s">
        <v>244</v>
      </c>
      <c r="E190" s="436"/>
      <c r="F190" s="436"/>
      <c r="G190" s="436"/>
      <c r="H190" s="437"/>
      <c r="I190" s="292"/>
      <c r="J190" s="290"/>
      <c r="K190" s="291"/>
      <c r="L190" s="289">
        <v>1</v>
      </c>
      <c r="M190" s="290"/>
      <c r="N190" s="291">
        <v>1</v>
      </c>
      <c r="O190" s="292">
        <v>3</v>
      </c>
      <c r="P190" s="293" t="s">
        <v>50</v>
      </c>
      <c r="Q190" s="304">
        <f>(I190+L190)*14</f>
        <v>14</v>
      </c>
      <c r="R190" s="306">
        <f>SUM(J190+K190+M190+N190)*14</f>
        <v>14</v>
      </c>
      <c r="S190" s="320">
        <f>(R190+Q190)</f>
        <v>28</v>
      </c>
      <c r="T190" s="132">
        <f>U190-S190</f>
        <v>47</v>
      </c>
      <c r="U190" s="155">
        <f>O190*25</f>
        <v>75</v>
      </c>
      <c r="V190" s="22"/>
      <c r="W190" s="22"/>
      <c r="Y190" s="2"/>
      <c r="Z190" s="2"/>
      <c r="AA190" s="3"/>
      <c r="AB190" s="3"/>
      <c r="AC190" s="3"/>
      <c r="AD190" s="3"/>
      <c r="AE190" s="3"/>
      <c r="AF190" s="3"/>
      <c r="AG190" s="3"/>
      <c r="AH190" s="3"/>
      <c r="AI190" s="3"/>
      <c r="AJ190" s="4"/>
      <c r="AK190" s="3"/>
      <c r="AL190" s="3"/>
      <c r="AM190" s="3"/>
    </row>
    <row r="191" spans="1:39" ht="18" customHeight="1" thickBot="1">
      <c r="A191" s="319" t="s">
        <v>255</v>
      </c>
      <c r="B191" s="242" t="s">
        <v>256</v>
      </c>
      <c r="C191" s="242" t="s">
        <v>27</v>
      </c>
      <c r="D191" s="402" t="s">
        <v>245</v>
      </c>
      <c r="E191" s="403"/>
      <c r="F191" s="403"/>
      <c r="G191" s="403"/>
      <c r="H191" s="404"/>
      <c r="I191" s="321">
        <v>2</v>
      </c>
      <c r="J191" s="309">
        <v>1</v>
      </c>
      <c r="K191" s="310"/>
      <c r="L191" s="308"/>
      <c r="M191" s="309">
        <v>1</v>
      </c>
      <c r="N191" s="310"/>
      <c r="O191" s="311" t="s">
        <v>257</v>
      </c>
      <c r="P191" s="312" t="s">
        <v>60</v>
      </c>
      <c r="Q191" s="289"/>
      <c r="R191" s="292">
        <f>SUM(J191+K191+M191+N191)*14</f>
        <v>28</v>
      </c>
      <c r="S191" s="313">
        <f>(R191+Q191)</f>
        <v>28</v>
      </c>
      <c r="T191" s="271">
        <f>U191-S191</f>
        <v>72</v>
      </c>
      <c r="U191" s="296">
        <f>(2+2)*25</f>
        <v>100</v>
      </c>
      <c r="V191" s="22" t="s">
        <v>35</v>
      </c>
      <c r="W191" s="22"/>
      <c r="Y191" s="2"/>
      <c r="AC191" s="3"/>
      <c r="AD191" s="3"/>
      <c r="AE191" s="3"/>
      <c r="AF191" s="3"/>
      <c r="AG191" s="3"/>
      <c r="AH191" s="3"/>
      <c r="AI191" s="3"/>
      <c r="AJ191" s="4"/>
      <c r="AK191" s="3"/>
      <c r="AL191" s="3"/>
      <c r="AM191" s="3"/>
    </row>
    <row r="192" spans="1:39" ht="16.5" thickBot="1">
      <c r="A192" s="467" t="s">
        <v>94</v>
      </c>
      <c r="B192" s="468"/>
      <c r="C192" s="468"/>
      <c r="D192" s="468"/>
      <c r="E192" s="468"/>
      <c r="F192" s="468"/>
      <c r="G192" s="468"/>
      <c r="H192" s="468"/>
      <c r="I192" s="104">
        <f aca="true" t="shared" si="25" ref="I192:N192">SUM(I182:I191)</f>
        <v>9</v>
      </c>
      <c r="J192" s="105">
        <f t="shared" si="25"/>
        <v>2</v>
      </c>
      <c r="K192" s="106">
        <f t="shared" si="25"/>
        <v>4</v>
      </c>
      <c r="L192" s="107">
        <f t="shared" si="25"/>
        <v>6</v>
      </c>
      <c r="M192" s="105">
        <f t="shared" si="25"/>
        <v>3</v>
      </c>
      <c r="N192" s="108">
        <f t="shared" si="25"/>
        <v>5</v>
      </c>
      <c r="O192" s="104">
        <f>O182+O183+O185+O186+O189+8</f>
        <v>22</v>
      </c>
      <c r="P192" s="106"/>
      <c r="Q192" s="104">
        <f>SUM(Q182:Q191)</f>
        <v>182</v>
      </c>
      <c r="R192" s="105">
        <f>SUM(R182:R191)</f>
        <v>196</v>
      </c>
      <c r="S192" s="106">
        <f>SUM(S182:S191)</f>
        <v>378</v>
      </c>
      <c r="T192" s="77">
        <f>SUM(T182:T191)</f>
        <v>447</v>
      </c>
      <c r="U192" s="77">
        <f>SUM(U182:U191)</f>
        <v>825</v>
      </c>
      <c r="V192" s="33"/>
      <c r="W192" s="33"/>
      <c r="Y192" s="2"/>
      <c r="AC192" s="3"/>
      <c r="AD192" s="3"/>
      <c r="AE192" s="3"/>
      <c r="AF192" s="3"/>
      <c r="AG192" s="3"/>
      <c r="AH192" s="3"/>
      <c r="AI192" s="3"/>
      <c r="AJ192" s="4"/>
      <c r="AK192" s="3"/>
      <c r="AL192" s="3"/>
      <c r="AM192" s="3"/>
    </row>
    <row r="193" spans="1:39" ht="15.75" customHeight="1">
      <c r="A193" s="18"/>
      <c r="B193" s="3"/>
      <c r="C193" s="3"/>
      <c r="D193" s="3"/>
      <c r="E193" s="6"/>
      <c r="F193" s="6"/>
      <c r="G193" s="3"/>
      <c r="H193" s="3"/>
      <c r="I193" s="3"/>
      <c r="J193" s="6"/>
      <c r="K193" s="6"/>
      <c r="L193" s="6"/>
      <c r="M193" s="6"/>
      <c r="N193" s="3"/>
      <c r="O193" s="3"/>
      <c r="P193" s="3"/>
      <c r="Q193" s="3"/>
      <c r="AL193" s="3"/>
      <c r="AM193" s="3"/>
    </row>
    <row r="194" spans="1:39" ht="15">
      <c r="A194" s="18"/>
      <c r="B194" s="9"/>
      <c r="C194" s="9"/>
      <c r="D194" s="9"/>
      <c r="E194" s="9"/>
      <c r="F194" s="9"/>
      <c r="G194" s="9"/>
      <c r="H194" s="9"/>
      <c r="I194" s="6"/>
      <c r="J194" s="6"/>
      <c r="K194" s="6"/>
      <c r="L194" s="6"/>
      <c r="M194" s="6"/>
      <c r="N194" s="6"/>
      <c r="O194" s="6"/>
      <c r="P194" s="6"/>
      <c r="Q194" s="6"/>
      <c r="S194" s="3"/>
      <c r="Y194" s="2"/>
      <c r="AC194" s="3"/>
      <c r="AD194" s="3"/>
      <c r="AE194" s="3"/>
      <c r="AF194" s="3"/>
      <c r="AG194" s="3"/>
      <c r="AH194" s="3"/>
      <c r="AI194" s="3"/>
      <c r="AJ194" s="4"/>
      <c r="AK194" s="3"/>
      <c r="AL194" s="3"/>
      <c r="AM194" s="3"/>
    </row>
    <row r="195" spans="1:39" ht="15">
      <c r="A195" s="18"/>
      <c r="B195" s="9"/>
      <c r="C195" s="9"/>
      <c r="D195" s="9"/>
      <c r="E195" s="9"/>
      <c r="F195" s="9"/>
      <c r="G195" s="9"/>
      <c r="H195" s="9"/>
      <c r="I195" s="6"/>
      <c r="J195" s="6"/>
      <c r="K195" s="6"/>
      <c r="L195" s="6"/>
      <c r="M195" s="6"/>
      <c r="N195" s="6"/>
      <c r="O195" s="6"/>
      <c r="P195" s="6"/>
      <c r="Q195" s="6"/>
      <c r="S195" s="3"/>
      <c r="Y195" s="2"/>
      <c r="Z195" s="10"/>
      <c r="AA195" s="81"/>
      <c r="AB195" s="3"/>
      <c r="AC195" s="3"/>
      <c r="AD195" s="3"/>
      <c r="AE195" s="3"/>
      <c r="AF195" s="3"/>
      <c r="AG195" s="3"/>
      <c r="AH195" s="3"/>
      <c r="AI195" s="3"/>
      <c r="AJ195" s="4"/>
      <c r="AK195" s="3"/>
      <c r="AL195" s="3"/>
      <c r="AM195" s="3"/>
    </row>
    <row r="196" spans="1:39" ht="15">
      <c r="A196" s="18"/>
      <c r="B196" s="9"/>
      <c r="C196" s="9"/>
      <c r="D196" s="9"/>
      <c r="E196" s="9"/>
      <c r="F196" s="9"/>
      <c r="G196" s="9"/>
      <c r="H196" s="9"/>
      <c r="I196" s="6"/>
      <c r="J196" s="6"/>
      <c r="K196" s="6"/>
      <c r="L196" s="6"/>
      <c r="M196" s="6"/>
      <c r="N196" s="6"/>
      <c r="O196" s="6"/>
      <c r="P196" s="6"/>
      <c r="Q196" s="6"/>
      <c r="S196" s="3"/>
      <c r="Y196" s="2"/>
      <c r="Z196" s="10"/>
      <c r="AA196" s="81"/>
      <c r="AB196" s="3"/>
      <c r="AC196" s="3"/>
      <c r="AD196" s="3"/>
      <c r="AE196" s="3"/>
      <c r="AF196" s="3"/>
      <c r="AG196" s="3"/>
      <c r="AH196" s="3"/>
      <c r="AI196" s="3"/>
      <c r="AJ196" s="4"/>
      <c r="AK196" s="3"/>
      <c r="AL196" s="3"/>
      <c r="AM196" s="3"/>
    </row>
    <row r="197" spans="1:39" ht="15">
      <c r="A197" s="18"/>
      <c r="B197" s="9"/>
      <c r="C197" s="9"/>
      <c r="D197" s="9"/>
      <c r="E197" s="9"/>
      <c r="F197" s="9"/>
      <c r="G197" s="9"/>
      <c r="H197" s="9"/>
      <c r="I197" s="6"/>
      <c r="J197" s="6"/>
      <c r="K197" s="6"/>
      <c r="L197" s="6"/>
      <c r="M197" s="6"/>
      <c r="N197" s="6"/>
      <c r="O197" s="6"/>
      <c r="P197" s="6"/>
      <c r="Q197" s="6"/>
      <c r="S197" s="3"/>
      <c r="Y197" s="2"/>
      <c r="Z197" s="10"/>
      <c r="AA197" s="81"/>
      <c r="AB197" s="3"/>
      <c r="AC197" s="3"/>
      <c r="AD197" s="3"/>
      <c r="AE197" s="3"/>
      <c r="AF197" s="3"/>
      <c r="AG197" s="3"/>
      <c r="AH197" s="3"/>
      <c r="AI197" s="3"/>
      <c r="AJ197" s="4"/>
      <c r="AK197" s="3"/>
      <c r="AL197" s="3"/>
      <c r="AM197" s="3"/>
    </row>
    <row r="198" spans="1:39" ht="15">
      <c r="A198" s="26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5"/>
      <c r="Q198" s="24"/>
      <c r="R198" s="24"/>
      <c r="S198" s="24"/>
      <c r="T198" s="21"/>
      <c r="U198" s="21"/>
      <c r="Y198" s="2"/>
      <c r="Z198" s="10"/>
      <c r="AA198" s="81"/>
      <c r="AB198" s="3"/>
      <c r="AC198" s="3"/>
      <c r="AD198" s="3"/>
      <c r="AE198" s="3"/>
      <c r="AF198" s="3"/>
      <c r="AG198" s="3"/>
      <c r="AH198" s="3"/>
      <c r="AI198" s="3"/>
      <c r="AJ198" s="4"/>
      <c r="AK198" s="3"/>
      <c r="AL198" s="3"/>
      <c r="AM198" s="3"/>
    </row>
    <row r="199" spans="1:21" ht="15.75">
      <c r="A199" s="53"/>
      <c r="B199" s="331" t="s">
        <v>55</v>
      </c>
      <c r="C199" s="331"/>
      <c r="D199" s="331"/>
      <c r="E199" s="331"/>
      <c r="F199" s="331"/>
      <c r="G199" s="331"/>
      <c r="H199" s="54"/>
      <c r="I199" s="55"/>
      <c r="J199" s="55"/>
      <c r="K199" s="331" t="s">
        <v>95</v>
      </c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</row>
    <row r="200" spans="1:21" ht="15.75">
      <c r="A200" s="53"/>
      <c r="B200" s="331" t="s">
        <v>181</v>
      </c>
      <c r="C200" s="331"/>
      <c r="D200" s="331"/>
      <c r="E200" s="59"/>
      <c r="F200" s="59"/>
      <c r="G200" s="59"/>
      <c r="H200" s="59"/>
      <c r="I200" s="59"/>
      <c r="J200" s="59"/>
      <c r="K200" s="331" t="s">
        <v>182</v>
      </c>
      <c r="L200" s="331"/>
      <c r="M200" s="331"/>
      <c r="N200" s="331"/>
      <c r="O200" s="331"/>
      <c r="P200" s="331"/>
      <c r="Q200" s="331"/>
      <c r="R200" s="331"/>
      <c r="S200" s="331"/>
      <c r="T200" s="331"/>
      <c r="U200" s="331"/>
    </row>
    <row r="201" spans="1:39" ht="15">
      <c r="A201" s="18"/>
      <c r="B201" s="9"/>
      <c r="C201" s="9"/>
      <c r="D201" s="9"/>
      <c r="E201" s="9"/>
      <c r="F201" s="9"/>
      <c r="G201" s="9"/>
      <c r="H201" s="9"/>
      <c r="I201" s="6"/>
      <c r="J201" s="6"/>
      <c r="K201" s="6"/>
      <c r="L201" s="6"/>
      <c r="M201" s="6"/>
      <c r="N201" s="6"/>
      <c r="O201" s="6"/>
      <c r="P201" s="6"/>
      <c r="Q201" s="6"/>
      <c r="S201" s="3"/>
      <c r="Y201" s="2"/>
      <c r="Z201" s="10"/>
      <c r="AA201" s="81"/>
      <c r="AB201" s="3"/>
      <c r="AC201" s="3"/>
      <c r="AD201" s="3"/>
      <c r="AE201" s="3"/>
      <c r="AF201" s="3"/>
      <c r="AG201" s="3"/>
      <c r="AH201" s="3"/>
      <c r="AI201" s="3"/>
      <c r="AJ201" s="4"/>
      <c r="AK201" s="3"/>
      <c r="AL201" s="3"/>
      <c r="AM201" s="3"/>
    </row>
    <row r="202" spans="1:39" ht="15">
      <c r="A202" s="18"/>
      <c r="B202" s="9"/>
      <c r="C202" s="9"/>
      <c r="D202" s="9"/>
      <c r="E202" s="9"/>
      <c r="F202" s="9"/>
      <c r="G202" s="9"/>
      <c r="H202" s="9"/>
      <c r="I202" s="6"/>
      <c r="J202" s="6"/>
      <c r="K202" s="6"/>
      <c r="L202" s="6"/>
      <c r="M202" s="6"/>
      <c r="N202" s="6"/>
      <c r="O202" s="6"/>
      <c r="P202" s="6"/>
      <c r="Q202" s="6"/>
      <c r="S202" s="3"/>
      <c r="Y202" s="2"/>
      <c r="Z202" s="10"/>
      <c r="AA202" s="81"/>
      <c r="AB202" s="3"/>
      <c r="AC202" s="3"/>
      <c r="AD202" s="3"/>
      <c r="AE202" s="3"/>
      <c r="AF202" s="3"/>
      <c r="AG202" s="3"/>
      <c r="AH202" s="3"/>
      <c r="AI202" s="3"/>
      <c r="AJ202" s="4"/>
      <c r="AK202" s="3"/>
      <c r="AL202" s="3"/>
      <c r="AM202" s="3"/>
    </row>
    <row r="203" spans="1:20" ht="15">
      <c r="A203" s="344"/>
      <c r="B203" s="344"/>
      <c r="C203" s="344"/>
      <c r="D203" s="344"/>
      <c r="E203" s="344"/>
      <c r="F203" s="344"/>
      <c r="H203" s="352"/>
      <c r="I203" s="352"/>
      <c r="J203" s="352"/>
      <c r="K203" s="352"/>
      <c r="L203" s="352"/>
      <c r="M203" s="352"/>
      <c r="N203" s="352"/>
      <c r="O203" s="352"/>
      <c r="P203" s="352"/>
      <c r="Q203" s="352"/>
      <c r="R203" s="352"/>
      <c r="S203" s="352"/>
      <c r="T203" s="352"/>
    </row>
    <row r="204" spans="1:39" ht="15">
      <c r="A204" s="353"/>
      <c r="B204" s="353"/>
      <c r="C204" s="353"/>
      <c r="D204" s="353"/>
      <c r="E204" s="353"/>
      <c r="F204" s="353"/>
      <c r="H204" s="354"/>
      <c r="I204" s="354"/>
      <c r="J204" s="354"/>
      <c r="K204" s="354"/>
      <c r="L204" s="354"/>
      <c r="M204" s="354"/>
      <c r="N204" s="354"/>
      <c r="O204" s="354"/>
      <c r="P204" s="354"/>
      <c r="Q204" s="354"/>
      <c r="R204" s="354"/>
      <c r="S204" s="354"/>
      <c r="T204" s="35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</row>
    <row r="205" spans="1:39" ht="15">
      <c r="A205" s="353"/>
      <c r="B205" s="353"/>
      <c r="C205" s="353"/>
      <c r="D205" s="353"/>
      <c r="E205" s="353"/>
      <c r="F205" s="353"/>
      <c r="G205" s="35"/>
      <c r="H205" s="35"/>
      <c r="Q205" s="14"/>
      <c r="R205" s="14"/>
      <c r="S205" s="1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</row>
    <row r="206" spans="1:39" ht="15">
      <c r="A206" s="353"/>
      <c r="B206" s="353"/>
      <c r="C206" s="353"/>
      <c r="D206" s="353"/>
      <c r="E206" s="353"/>
      <c r="F206" s="353"/>
      <c r="G206" s="353"/>
      <c r="H206" s="353"/>
      <c r="I206" s="353"/>
      <c r="J206" s="353"/>
      <c r="K206" s="353"/>
      <c r="L206" s="353"/>
      <c r="Q206" s="14"/>
      <c r="R206" s="14"/>
      <c r="S206" s="1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</row>
    <row r="207" spans="1:39" ht="15">
      <c r="A207" s="35"/>
      <c r="B207" s="35"/>
      <c r="C207" s="35"/>
      <c r="D207" s="35"/>
      <c r="E207" s="14"/>
      <c r="F207" s="35"/>
      <c r="G207" s="35"/>
      <c r="H207" s="35"/>
      <c r="I207" s="35"/>
      <c r="Q207" s="14"/>
      <c r="R207" s="14"/>
      <c r="S207" s="1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</row>
    <row r="208" spans="1:39" ht="15">
      <c r="A208" s="6"/>
      <c r="B208" s="6"/>
      <c r="C208" s="6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2"/>
      <c r="W208" s="22"/>
      <c r="Y208" s="2"/>
      <c r="Z208" s="10"/>
      <c r="AA208" s="81"/>
      <c r="AB208" s="3"/>
      <c r="AC208" s="3"/>
      <c r="AD208" s="3"/>
      <c r="AE208" s="3"/>
      <c r="AF208" s="3"/>
      <c r="AG208" s="3"/>
      <c r="AH208" s="3"/>
      <c r="AI208" s="3"/>
      <c r="AJ208" s="4"/>
      <c r="AK208" s="3"/>
      <c r="AL208" s="3"/>
      <c r="AM208" s="3"/>
    </row>
    <row r="209" spans="1:39" ht="15.75">
      <c r="A209" s="337"/>
      <c r="B209" s="337"/>
      <c r="C209" s="337"/>
      <c r="D209" s="337"/>
      <c r="E209" s="337"/>
      <c r="F209" s="337"/>
      <c r="G209" s="337"/>
      <c r="H209" s="337"/>
      <c r="I209" s="337"/>
      <c r="J209" s="337"/>
      <c r="K209" s="337"/>
      <c r="L209" s="337"/>
      <c r="M209" s="337"/>
      <c r="N209" s="337"/>
      <c r="O209" s="337"/>
      <c r="P209" s="337"/>
      <c r="Q209" s="337"/>
      <c r="R209" s="337"/>
      <c r="S209" s="337"/>
      <c r="T209" s="337"/>
      <c r="U209" s="337"/>
      <c r="V209" s="11"/>
      <c r="W209" s="11"/>
      <c r="X209" s="11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1:39" ht="15.75">
      <c r="A210" s="351"/>
      <c r="B210" s="351"/>
      <c r="C210" s="351"/>
      <c r="D210" s="351"/>
      <c r="E210" s="351"/>
      <c r="F210" s="351"/>
      <c r="G210" s="351"/>
      <c r="H210" s="351"/>
      <c r="I210" s="351"/>
      <c r="J210" s="351"/>
      <c r="K210" s="351"/>
      <c r="L210" s="351"/>
      <c r="M210" s="351"/>
      <c r="N210" s="351"/>
      <c r="O210" s="351"/>
      <c r="P210" s="351"/>
      <c r="Q210" s="351"/>
      <c r="R210" s="351"/>
      <c r="S210" s="351"/>
      <c r="T210" s="351"/>
      <c r="U210" s="351"/>
      <c r="V210" s="11"/>
      <c r="W210" s="11"/>
      <c r="X210" s="11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1:39" ht="15.75" thickBot="1">
      <c r="A211" s="18"/>
      <c r="B211" s="2"/>
      <c r="C211" s="9"/>
      <c r="D211" s="9"/>
      <c r="E211" s="9"/>
      <c r="F211" s="9"/>
      <c r="G211" s="9"/>
      <c r="H211" s="9"/>
      <c r="I211" s="6"/>
      <c r="J211" s="6"/>
      <c r="K211" s="6"/>
      <c r="L211" s="6"/>
      <c r="M211" s="6"/>
      <c r="N211" s="6"/>
      <c r="O211" s="6"/>
      <c r="P211" s="6"/>
      <c r="Q211" s="6"/>
      <c r="S211" s="3"/>
      <c r="Y211" s="2"/>
      <c r="Z211" s="10"/>
      <c r="AA211" s="79"/>
      <c r="AB211" s="3"/>
      <c r="AC211" s="3"/>
      <c r="AD211" s="3"/>
      <c r="AE211" s="3"/>
      <c r="AF211" s="3"/>
      <c r="AG211" s="3"/>
      <c r="AH211" s="3"/>
      <c r="AI211" s="3"/>
      <c r="AJ211" s="4"/>
      <c r="AK211" s="3"/>
      <c r="AL211" s="3"/>
      <c r="AM211" s="3"/>
    </row>
    <row r="212" spans="1:39" ht="15.75" thickBot="1">
      <c r="A212" s="18"/>
      <c r="B212" s="400"/>
      <c r="C212" s="398"/>
      <c r="D212" s="398"/>
      <c r="E212" s="398"/>
      <c r="F212" s="398"/>
      <c r="G212" s="398"/>
      <c r="H212" s="398"/>
      <c r="I212" s="398"/>
      <c r="J212" s="398"/>
      <c r="K212" s="398"/>
      <c r="L212" s="398"/>
      <c r="M212" s="398"/>
      <c r="N212" s="398"/>
      <c r="O212" s="398"/>
      <c r="P212" s="398"/>
      <c r="Q212" s="398"/>
      <c r="R212" s="398"/>
      <c r="S212" s="398"/>
      <c r="T212" s="398"/>
      <c r="U212" s="399"/>
      <c r="Y212" s="2"/>
      <c r="Z212" s="78"/>
      <c r="AA212" s="7">
        <f>S29+S63+S96+S130</f>
        <v>3264</v>
      </c>
      <c r="AB212" s="31" t="e">
        <f>AA21+AA57+#REF!+AA117</f>
        <v>#REF!</v>
      </c>
      <c r="AC212" s="3"/>
      <c r="AD212" s="3"/>
      <c r="AE212" s="3"/>
      <c r="AF212" s="3"/>
      <c r="AG212" s="3"/>
      <c r="AH212" s="3"/>
      <c r="AI212" s="3"/>
      <c r="AJ212" s="4"/>
      <c r="AK212" s="3"/>
      <c r="AL212" s="3"/>
      <c r="AM212" s="3"/>
    </row>
    <row r="213" spans="1:39" ht="15.75" thickBot="1">
      <c r="A213" s="18"/>
      <c r="B213" s="396"/>
      <c r="C213" s="392"/>
      <c r="D213" s="392"/>
      <c r="E213" s="397"/>
      <c r="F213" s="398"/>
      <c r="G213" s="398"/>
      <c r="H213" s="398"/>
      <c r="I213" s="398"/>
      <c r="J213" s="398"/>
      <c r="K213" s="398"/>
      <c r="L213" s="398"/>
      <c r="M213" s="398"/>
      <c r="N213" s="398"/>
      <c r="O213" s="398"/>
      <c r="P213" s="398"/>
      <c r="Q213" s="398"/>
      <c r="R213" s="398"/>
      <c r="S213" s="398"/>
      <c r="T213" s="398"/>
      <c r="U213" s="399"/>
      <c r="Y213" s="2"/>
      <c r="Z213" s="10"/>
      <c r="AA213" s="1">
        <f>Q29+Q63+Q96+Q130</f>
        <v>1512</v>
      </c>
      <c r="AB213" s="24"/>
      <c r="AC213" s="3"/>
      <c r="AD213" s="3"/>
      <c r="AE213" s="3"/>
      <c r="AF213" s="3"/>
      <c r="AG213" s="3"/>
      <c r="AH213" s="3"/>
      <c r="AI213" s="3"/>
      <c r="AJ213" s="4"/>
      <c r="AK213" s="3"/>
      <c r="AL213" s="3"/>
      <c r="AM213" s="3"/>
    </row>
    <row r="214" spans="1:39" ht="15.75" thickBot="1">
      <c r="A214" s="18"/>
      <c r="B214" s="396"/>
      <c r="C214" s="392"/>
      <c r="D214" s="392"/>
      <c r="E214" s="397"/>
      <c r="F214" s="398"/>
      <c r="G214" s="398"/>
      <c r="H214" s="398"/>
      <c r="I214" s="398"/>
      <c r="J214" s="398"/>
      <c r="K214" s="398"/>
      <c r="L214" s="398"/>
      <c r="M214" s="398"/>
      <c r="N214" s="398"/>
      <c r="O214" s="398"/>
      <c r="P214" s="398"/>
      <c r="Q214" s="398"/>
      <c r="R214" s="398"/>
      <c r="S214" s="398"/>
      <c r="T214" s="398"/>
      <c r="U214" s="399"/>
      <c r="Y214" s="2"/>
      <c r="Z214" s="10"/>
      <c r="AA214" s="1">
        <f>R29+R63+R96+R130</f>
        <v>1752</v>
      </c>
      <c r="AB214" s="21"/>
      <c r="AC214" s="3"/>
      <c r="AD214" s="3"/>
      <c r="AE214" s="3"/>
      <c r="AF214" s="3"/>
      <c r="AG214" s="3"/>
      <c r="AH214" s="3"/>
      <c r="AI214" s="3"/>
      <c r="AJ214" s="4"/>
      <c r="AK214" s="3"/>
      <c r="AL214" s="3"/>
      <c r="AM214" s="3"/>
    </row>
    <row r="215" spans="1:39" ht="15.75" thickBot="1">
      <c r="A215" s="18"/>
      <c r="B215" s="396"/>
      <c r="C215" s="392"/>
      <c r="D215" s="392"/>
      <c r="E215" s="397"/>
      <c r="F215" s="398"/>
      <c r="G215" s="398"/>
      <c r="H215" s="398"/>
      <c r="I215" s="398"/>
      <c r="J215" s="398"/>
      <c r="K215" s="398"/>
      <c r="L215" s="398"/>
      <c r="M215" s="398"/>
      <c r="N215" s="398"/>
      <c r="O215" s="398"/>
      <c r="P215" s="398"/>
      <c r="Q215" s="398"/>
      <c r="R215" s="398"/>
      <c r="S215" s="398"/>
      <c r="T215" s="398"/>
      <c r="U215" s="399"/>
      <c r="Y215" s="2"/>
      <c r="Z215" s="10"/>
      <c r="AA215" s="81">
        <f>AA213/AA214</f>
        <v>0.863013698630137</v>
      </c>
      <c r="AB215" s="24"/>
      <c r="AC215" s="3"/>
      <c r="AD215" s="3"/>
      <c r="AE215" s="3"/>
      <c r="AF215" s="3"/>
      <c r="AG215" s="3"/>
      <c r="AH215" s="3"/>
      <c r="AI215" s="3"/>
      <c r="AJ215" s="4"/>
      <c r="AK215" s="3"/>
      <c r="AL215" s="3"/>
      <c r="AM215" s="3"/>
    </row>
    <row r="216" spans="1:39" ht="15.75" thickBot="1">
      <c r="A216" s="18"/>
      <c r="B216" s="396"/>
      <c r="C216" s="392"/>
      <c r="D216" s="392"/>
      <c r="E216" s="397"/>
      <c r="F216" s="391"/>
      <c r="G216" s="391"/>
      <c r="H216" s="391"/>
      <c r="I216" s="80"/>
      <c r="J216" s="392"/>
      <c r="K216" s="392"/>
      <c r="L216" s="392"/>
      <c r="M216" s="392"/>
      <c r="N216" s="392"/>
      <c r="O216" s="392"/>
      <c r="P216" s="392"/>
      <c r="Q216" s="80"/>
      <c r="R216" s="80"/>
      <c r="S216" s="393"/>
      <c r="T216" s="394"/>
      <c r="U216" s="395"/>
      <c r="Y216" s="2"/>
      <c r="Z216" s="10"/>
      <c r="AA216" s="79"/>
      <c r="AB216" s="3"/>
      <c r="AC216" s="3"/>
      <c r="AD216" s="3"/>
      <c r="AE216" s="3"/>
      <c r="AF216" s="3"/>
      <c r="AG216" s="3"/>
      <c r="AH216" s="3"/>
      <c r="AI216" s="3"/>
      <c r="AJ216" s="4"/>
      <c r="AK216" s="3"/>
      <c r="AL216" s="3"/>
      <c r="AM216" s="3"/>
    </row>
    <row r="217" spans="1:39" ht="15.75" thickBot="1">
      <c r="A217" s="18"/>
      <c r="B217" s="396"/>
      <c r="C217" s="392"/>
      <c r="D217" s="392"/>
      <c r="E217" s="397"/>
      <c r="F217" s="391"/>
      <c r="G217" s="391"/>
      <c r="H217" s="391"/>
      <c r="I217" s="80"/>
      <c r="J217" s="392"/>
      <c r="K217" s="392"/>
      <c r="L217" s="392"/>
      <c r="M217" s="392"/>
      <c r="N217" s="392"/>
      <c r="O217" s="392"/>
      <c r="P217" s="392"/>
      <c r="Q217" s="80"/>
      <c r="R217" s="80"/>
      <c r="S217" s="393"/>
      <c r="T217" s="394"/>
      <c r="U217" s="395"/>
      <c r="Y217" s="2"/>
      <c r="Z217" s="10"/>
      <c r="AA217" s="79"/>
      <c r="AB217" s="3"/>
      <c r="AC217" s="3"/>
      <c r="AD217" s="3"/>
      <c r="AE217" s="3"/>
      <c r="AF217" s="3"/>
      <c r="AG217" s="3"/>
      <c r="AH217" s="3"/>
      <c r="AI217" s="3"/>
      <c r="AJ217" s="4"/>
      <c r="AK217" s="3"/>
      <c r="AL217" s="3"/>
      <c r="AM217" s="3"/>
    </row>
    <row r="218" spans="1:39" ht="15.75" thickBot="1">
      <c r="A218" s="18"/>
      <c r="B218" s="396"/>
      <c r="C218" s="392"/>
      <c r="D218" s="392"/>
      <c r="E218" s="397"/>
      <c r="F218" s="391"/>
      <c r="G218" s="391"/>
      <c r="H218" s="391"/>
      <c r="I218" s="90"/>
      <c r="J218" s="466"/>
      <c r="K218" s="466"/>
      <c r="L218" s="466"/>
      <c r="M218" s="466"/>
      <c r="N218" s="466"/>
      <c r="O218" s="466"/>
      <c r="P218" s="392"/>
      <c r="Q218" s="80"/>
      <c r="R218" s="80"/>
      <c r="S218" s="393"/>
      <c r="T218" s="394"/>
      <c r="U218" s="395"/>
      <c r="Y218" s="2"/>
      <c r="Z218" s="10"/>
      <c r="AA218" s="79"/>
      <c r="AB218" s="3"/>
      <c r="AC218" s="3"/>
      <c r="AD218" s="3"/>
      <c r="AE218" s="3"/>
      <c r="AF218" s="3"/>
      <c r="AG218" s="3"/>
      <c r="AH218" s="3"/>
      <c r="AI218" s="3"/>
      <c r="AJ218" s="4"/>
      <c r="AK218" s="3"/>
      <c r="AL218" s="3"/>
      <c r="AM218" s="3"/>
    </row>
    <row r="219" spans="1:39" ht="15.75" thickBot="1">
      <c r="A219" s="18"/>
      <c r="B219" s="444"/>
      <c r="C219" s="445"/>
      <c r="D219" s="445"/>
      <c r="E219" s="445"/>
      <c r="F219" s="445"/>
      <c r="G219" s="445"/>
      <c r="H219" s="445"/>
      <c r="I219" s="444"/>
      <c r="J219" s="445"/>
      <c r="K219" s="445"/>
      <c r="L219" s="445"/>
      <c r="M219" s="445"/>
      <c r="N219" s="445"/>
      <c r="O219" s="446"/>
      <c r="P219" s="445"/>
      <c r="Q219" s="445"/>
      <c r="R219" s="445"/>
      <c r="S219" s="445"/>
      <c r="T219" s="445"/>
      <c r="U219" s="446"/>
      <c r="Y219" s="2"/>
      <c r="Z219" s="10"/>
      <c r="AA219" s="79"/>
      <c r="AB219" s="3"/>
      <c r="AC219" s="3"/>
      <c r="AD219" s="3"/>
      <c r="AE219" s="3"/>
      <c r="AF219" s="3"/>
      <c r="AG219" s="3"/>
      <c r="AH219" s="3"/>
      <c r="AI219" s="3"/>
      <c r="AJ219" s="4"/>
      <c r="AK219" s="3"/>
      <c r="AL219" s="3"/>
      <c r="AM219" s="3"/>
    </row>
    <row r="220" spans="1:39" ht="15">
      <c r="A220" s="18"/>
      <c r="B220" s="453"/>
      <c r="C220" s="454"/>
      <c r="D220" s="454"/>
      <c r="E220" s="454"/>
      <c r="F220" s="454"/>
      <c r="G220" s="454"/>
      <c r="H220" s="454"/>
      <c r="I220" s="447"/>
      <c r="J220" s="448"/>
      <c r="K220" s="448"/>
      <c r="L220" s="448"/>
      <c r="M220" s="448"/>
      <c r="N220" s="448"/>
      <c r="O220" s="449"/>
      <c r="P220" s="385"/>
      <c r="Q220" s="385"/>
      <c r="R220" s="385"/>
      <c r="S220" s="385"/>
      <c r="T220" s="385"/>
      <c r="U220" s="386"/>
      <c r="Y220" s="2"/>
      <c r="Z220" s="10"/>
      <c r="AA220" s="79"/>
      <c r="AB220" s="3"/>
      <c r="AC220" s="3"/>
      <c r="AD220" s="3"/>
      <c r="AE220" s="3"/>
      <c r="AF220" s="3"/>
      <c r="AG220" s="3"/>
      <c r="AH220" s="3"/>
      <c r="AI220" s="3"/>
      <c r="AJ220" s="4"/>
      <c r="AK220" s="3"/>
      <c r="AL220" s="3"/>
      <c r="AM220" s="3"/>
    </row>
    <row r="221" spans="1:39" ht="15">
      <c r="A221" s="18"/>
      <c r="B221" s="387"/>
      <c r="C221" s="388"/>
      <c r="D221" s="388"/>
      <c r="E221" s="388"/>
      <c r="F221" s="388"/>
      <c r="G221" s="388"/>
      <c r="H221" s="388"/>
      <c r="I221" s="450"/>
      <c r="J221" s="451"/>
      <c r="K221" s="451"/>
      <c r="L221" s="451"/>
      <c r="M221" s="451"/>
      <c r="N221" s="451"/>
      <c r="O221" s="452"/>
      <c r="P221" s="389"/>
      <c r="Q221" s="389"/>
      <c r="R221" s="389"/>
      <c r="S221" s="389"/>
      <c r="T221" s="389"/>
      <c r="U221" s="390"/>
      <c r="Y221" s="2"/>
      <c r="Z221" s="10"/>
      <c r="AA221" s="79"/>
      <c r="AB221" s="3"/>
      <c r="AC221" s="3"/>
      <c r="AD221" s="3"/>
      <c r="AE221" s="3"/>
      <c r="AF221" s="3"/>
      <c r="AG221" s="3"/>
      <c r="AH221" s="3"/>
      <c r="AI221" s="3"/>
      <c r="AJ221" s="4"/>
      <c r="AK221" s="3"/>
      <c r="AL221" s="3"/>
      <c r="AM221" s="3"/>
    </row>
    <row r="222" spans="1:39" ht="15">
      <c r="A222" s="18"/>
      <c r="B222" s="387"/>
      <c r="C222" s="388"/>
      <c r="D222" s="388"/>
      <c r="E222" s="388"/>
      <c r="F222" s="388"/>
      <c r="G222" s="388"/>
      <c r="H222" s="388"/>
      <c r="I222" s="450"/>
      <c r="J222" s="451"/>
      <c r="K222" s="451"/>
      <c r="L222" s="451"/>
      <c r="M222" s="451"/>
      <c r="N222" s="451"/>
      <c r="O222" s="452"/>
      <c r="P222" s="389"/>
      <c r="Q222" s="389"/>
      <c r="R222" s="389"/>
      <c r="S222" s="389"/>
      <c r="T222" s="389"/>
      <c r="U222" s="390"/>
      <c r="Y222" s="2"/>
      <c r="Z222" s="10"/>
      <c r="AA222" s="79"/>
      <c r="AB222" s="3"/>
      <c r="AC222" s="3"/>
      <c r="AD222" s="3"/>
      <c r="AE222" s="3"/>
      <c r="AF222" s="3"/>
      <c r="AG222" s="3"/>
      <c r="AH222" s="3"/>
      <c r="AI222" s="3"/>
      <c r="AJ222" s="4"/>
      <c r="AK222" s="3"/>
      <c r="AL222" s="3"/>
      <c r="AM222" s="3"/>
    </row>
    <row r="223" spans="1:39" ht="15">
      <c r="A223" s="18"/>
      <c r="B223" s="387"/>
      <c r="C223" s="388"/>
      <c r="D223" s="388"/>
      <c r="E223" s="388"/>
      <c r="F223" s="388"/>
      <c r="G223" s="388"/>
      <c r="H223" s="388"/>
      <c r="I223" s="450"/>
      <c r="J223" s="451"/>
      <c r="K223" s="451"/>
      <c r="L223" s="451"/>
      <c r="M223" s="451"/>
      <c r="N223" s="451"/>
      <c r="O223" s="452"/>
      <c r="P223" s="389"/>
      <c r="Q223" s="389"/>
      <c r="R223" s="389"/>
      <c r="S223" s="389"/>
      <c r="T223" s="389"/>
      <c r="U223" s="390"/>
      <c r="Y223" s="2"/>
      <c r="Z223" s="10"/>
      <c r="AA223" s="79"/>
      <c r="AB223" s="3"/>
      <c r="AC223" s="3"/>
      <c r="AD223" s="3"/>
      <c r="AE223" s="3"/>
      <c r="AF223" s="3"/>
      <c r="AG223" s="3"/>
      <c r="AH223" s="3"/>
      <c r="AI223" s="3"/>
      <c r="AJ223" s="4"/>
      <c r="AK223" s="3"/>
      <c r="AL223" s="3"/>
      <c r="AM223" s="3"/>
    </row>
    <row r="224" spans="1:39" ht="15.75" thickBot="1">
      <c r="A224" s="18"/>
      <c r="B224" s="455"/>
      <c r="C224" s="456"/>
      <c r="D224" s="456"/>
      <c r="E224" s="456"/>
      <c r="F224" s="456"/>
      <c r="G224" s="456"/>
      <c r="H224" s="456"/>
      <c r="I224" s="514"/>
      <c r="J224" s="515"/>
      <c r="K224" s="515"/>
      <c r="L224" s="515"/>
      <c r="M224" s="515"/>
      <c r="N224" s="515"/>
      <c r="O224" s="516"/>
      <c r="P224" s="503"/>
      <c r="Q224" s="503"/>
      <c r="R224" s="503"/>
      <c r="S224" s="503"/>
      <c r="T224" s="503"/>
      <c r="U224" s="504"/>
      <c r="Y224" s="2"/>
      <c r="Z224" s="10"/>
      <c r="AA224" s="79"/>
      <c r="AB224" s="3"/>
      <c r="AC224" s="3"/>
      <c r="AD224" s="3"/>
      <c r="AE224" s="3"/>
      <c r="AF224" s="3"/>
      <c r="AG224" s="3"/>
      <c r="AH224" s="3"/>
      <c r="AI224" s="3"/>
      <c r="AJ224" s="4"/>
      <c r="AK224" s="3"/>
      <c r="AL224" s="3"/>
      <c r="AM224" s="3"/>
    </row>
    <row r="225" spans="1:39" ht="15">
      <c r="A225" s="18"/>
      <c r="B225" s="457"/>
      <c r="C225" s="438"/>
      <c r="D225" s="439"/>
      <c r="E225" s="439"/>
      <c r="F225" s="439"/>
      <c r="G225" s="439"/>
      <c r="H225" s="440"/>
      <c r="I225" s="505"/>
      <c r="J225" s="370"/>
      <c r="K225" s="370"/>
      <c r="L225" s="447"/>
      <c r="M225" s="448"/>
      <c r="N225" s="448"/>
      <c r="O225" s="449"/>
      <c r="P225" s="508"/>
      <c r="Q225" s="508"/>
      <c r="R225" s="508"/>
      <c r="S225" s="509"/>
      <c r="T225" s="512"/>
      <c r="U225" s="513"/>
      <c r="Y225" s="2"/>
      <c r="Z225" s="10"/>
      <c r="AA225" s="79"/>
      <c r="AB225" s="3"/>
      <c r="AC225" s="3"/>
      <c r="AD225" s="3"/>
      <c r="AE225" s="3"/>
      <c r="AF225" s="3"/>
      <c r="AG225" s="3"/>
      <c r="AH225" s="3"/>
      <c r="AI225" s="3"/>
      <c r="AJ225" s="4"/>
      <c r="AK225" s="3"/>
      <c r="AL225" s="3"/>
      <c r="AM225" s="3"/>
    </row>
    <row r="226" spans="1:39" ht="15.75" thickBot="1">
      <c r="A226" s="18"/>
      <c r="B226" s="458"/>
      <c r="C226" s="441"/>
      <c r="D226" s="442"/>
      <c r="E226" s="442"/>
      <c r="F226" s="442"/>
      <c r="G226" s="442"/>
      <c r="H226" s="443"/>
      <c r="I226" s="506"/>
      <c r="J226" s="507"/>
      <c r="K226" s="507"/>
      <c r="L226" s="517"/>
      <c r="M226" s="518"/>
      <c r="N226" s="518"/>
      <c r="O226" s="519"/>
      <c r="P226" s="510"/>
      <c r="Q226" s="510"/>
      <c r="R226" s="510"/>
      <c r="S226" s="511"/>
      <c r="T226" s="503"/>
      <c r="U226" s="504"/>
      <c r="Y226" s="2"/>
      <c r="Z226" s="10"/>
      <c r="AA226" s="79"/>
      <c r="AB226" s="3"/>
      <c r="AC226" s="3"/>
      <c r="AD226" s="3"/>
      <c r="AE226" s="3"/>
      <c r="AF226" s="3"/>
      <c r="AG226" s="3"/>
      <c r="AH226" s="3"/>
      <c r="AI226" s="3"/>
      <c r="AJ226" s="4"/>
      <c r="AK226" s="3"/>
      <c r="AL226" s="3"/>
      <c r="AM226" s="3"/>
    </row>
    <row r="227" spans="1:39" ht="15">
      <c r="A227" s="18"/>
      <c r="B227" s="9"/>
      <c r="C227" s="9"/>
      <c r="D227" s="9"/>
      <c r="E227" s="9"/>
      <c r="F227" s="9"/>
      <c r="G227" s="9"/>
      <c r="H227" s="9"/>
      <c r="I227" s="6"/>
      <c r="J227" s="6"/>
      <c r="K227" s="6"/>
      <c r="L227" s="6"/>
      <c r="M227" s="6"/>
      <c r="N227" s="6"/>
      <c r="O227" s="6"/>
      <c r="P227" s="6"/>
      <c r="Q227" s="6"/>
      <c r="S227" s="3"/>
      <c r="Y227" s="2"/>
      <c r="Z227" s="10"/>
      <c r="AA227" s="79"/>
      <c r="AB227" s="3"/>
      <c r="AC227" s="3"/>
      <c r="AD227" s="3"/>
      <c r="AE227" s="3"/>
      <c r="AF227" s="3"/>
      <c r="AG227" s="3"/>
      <c r="AH227" s="3"/>
      <c r="AI227" s="3"/>
      <c r="AJ227" s="4"/>
      <c r="AK227" s="3"/>
      <c r="AL227" s="3"/>
      <c r="AM227" s="3"/>
    </row>
    <row r="228" spans="1:39" ht="15">
      <c r="A228" s="365"/>
      <c r="B228" s="365"/>
      <c r="C228" s="365"/>
      <c r="D228" s="365"/>
      <c r="E228" s="365"/>
      <c r="F228" s="365"/>
      <c r="G228" s="365"/>
      <c r="H228" s="365"/>
      <c r="I228" s="365"/>
      <c r="J228" s="365"/>
      <c r="K228" s="365"/>
      <c r="L228" s="365"/>
      <c r="M228" s="365"/>
      <c r="N228" s="365"/>
      <c r="O228" s="365"/>
      <c r="P228" s="365"/>
      <c r="Q228" s="365"/>
      <c r="R228" s="365"/>
      <c r="S228" s="365"/>
      <c r="T228" s="365"/>
      <c r="U228" s="365"/>
      <c r="Y228" s="2"/>
      <c r="Z228" s="10"/>
      <c r="AA228" s="79"/>
      <c r="AB228" s="3"/>
      <c r="AC228" s="3"/>
      <c r="AD228" s="3"/>
      <c r="AE228" s="3"/>
      <c r="AF228" s="3"/>
      <c r="AG228" s="3"/>
      <c r="AH228" s="3"/>
      <c r="AI228" s="3"/>
      <c r="AJ228" s="4"/>
      <c r="AK228" s="3"/>
      <c r="AL228" s="3"/>
      <c r="AM228" s="3"/>
    </row>
    <row r="229" spans="1:39" ht="15" customHeight="1">
      <c r="A229" s="110"/>
      <c r="B229" s="384"/>
      <c r="C229" s="383"/>
      <c r="D229" s="383"/>
      <c r="E229" s="383"/>
      <c r="F229" s="383"/>
      <c r="G229" s="383"/>
      <c r="H229" s="383"/>
      <c r="I229" s="383"/>
      <c r="J229" s="383"/>
      <c r="K229" s="383"/>
      <c r="L229" s="383"/>
      <c r="M229" s="383"/>
      <c r="N229" s="383"/>
      <c r="O229" s="383"/>
      <c r="P229" s="383"/>
      <c r="Q229" s="383"/>
      <c r="R229" s="383"/>
      <c r="S229" s="383"/>
      <c r="T229" s="383"/>
      <c r="U229" s="383"/>
      <c r="V229" s="383"/>
      <c r="Y229" s="2"/>
      <c r="Z229" s="10"/>
      <c r="AA229" s="79"/>
      <c r="AB229" s="3"/>
      <c r="AC229" s="3"/>
      <c r="AD229" s="3"/>
      <c r="AE229" s="3"/>
      <c r="AF229" s="3"/>
      <c r="AG229" s="3"/>
      <c r="AH229" s="3"/>
      <c r="AI229" s="3"/>
      <c r="AJ229" s="4"/>
      <c r="AK229" s="3"/>
      <c r="AL229" s="3"/>
      <c r="AM229" s="3"/>
    </row>
    <row r="230" spans="1:39" ht="15" customHeight="1">
      <c r="A230" s="110"/>
      <c r="B230" s="384"/>
      <c r="C230" s="383"/>
      <c r="D230" s="383"/>
      <c r="E230" s="383"/>
      <c r="F230" s="383"/>
      <c r="G230" s="383"/>
      <c r="H230" s="383"/>
      <c r="I230" s="383"/>
      <c r="J230" s="383"/>
      <c r="K230" s="383"/>
      <c r="L230" s="383"/>
      <c r="M230" s="383"/>
      <c r="N230" s="383"/>
      <c r="O230" s="383"/>
      <c r="P230" s="383"/>
      <c r="Q230" s="383"/>
      <c r="R230" s="383"/>
      <c r="S230" s="383"/>
      <c r="T230" s="383"/>
      <c r="U230" s="87"/>
      <c r="V230" s="111"/>
      <c r="Y230" s="2"/>
      <c r="Z230" s="10"/>
      <c r="AA230" s="79"/>
      <c r="AB230" s="3"/>
      <c r="AC230" s="3"/>
      <c r="AD230" s="3"/>
      <c r="AE230" s="3"/>
      <c r="AF230" s="3"/>
      <c r="AG230" s="3"/>
      <c r="AH230" s="3"/>
      <c r="AI230" s="3"/>
      <c r="AJ230" s="4"/>
      <c r="AK230" s="3"/>
      <c r="AL230" s="3"/>
      <c r="AM230" s="3"/>
    </row>
    <row r="231" spans="1:39" ht="15">
      <c r="A231" s="110"/>
      <c r="B231" s="384"/>
      <c r="C231" s="365"/>
      <c r="D231" s="365"/>
      <c r="E231" s="365"/>
      <c r="F231" s="365"/>
      <c r="G231" s="365"/>
      <c r="H231" s="365"/>
      <c r="I231" s="365"/>
      <c r="J231" s="365"/>
      <c r="K231" s="365"/>
      <c r="L231" s="365"/>
      <c r="M231" s="365"/>
      <c r="N231" s="365"/>
      <c r="O231" s="365"/>
      <c r="P231" s="365"/>
      <c r="Q231" s="365"/>
      <c r="R231" s="365"/>
      <c r="S231" s="365"/>
      <c r="T231" s="365"/>
      <c r="U231" s="87"/>
      <c r="V231" s="111"/>
      <c r="Y231" s="2"/>
      <c r="Z231" s="10"/>
      <c r="AA231" s="79"/>
      <c r="AB231" s="3"/>
      <c r="AC231" s="3"/>
      <c r="AD231" s="3"/>
      <c r="AE231" s="3"/>
      <c r="AF231" s="3"/>
      <c r="AG231" s="3"/>
      <c r="AH231" s="3"/>
      <c r="AI231" s="3"/>
      <c r="AJ231" s="4"/>
      <c r="AK231" s="3"/>
      <c r="AL231" s="3"/>
      <c r="AM231" s="3"/>
    </row>
    <row r="232" spans="1:39" ht="15">
      <c r="A232" s="18"/>
      <c r="B232" s="9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87"/>
      <c r="V232" s="111"/>
      <c r="Y232" s="2"/>
      <c r="Z232" s="10"/>
      <c r="AA232" s="79"/>
      <c r="AB232" s="3"/>
      <c r="AC232" s="3"/>
      <c r="AD232" s="3"/>
      <c r="AE232" s="3"/>
      <c r="AF232" s="3"/>
      <c r="AG232" s="3"/>
      <c r="AH232" s="3"/>
      <c r="AI232" s="3"/>
      <c r="AJ232" s="4"/>
      <c r="AK232" s="3"/>
      <c r="AL232" s="3"/>
      <c r="AM232" s="3"/>
    </row>
    <row r="233" spans="1:39" ht="15">
      <c r="A233" s="18"/>
      <c r="B233" s="9"/>
      <c r="C233" s="9"/>
      <c r="D233" s="9"/>
      <c r="E233" s="9"/>
      <c r="F233" s="9"/>
      <c r="G233" s="9"/>
      <c r="H233" s="9"/>
      <c r="I233" s="6"/>
      <c r="J233" s="6"/>
      <c r="K233" s="6"/>
      <c r="L233" s="6"/>
      <c r="M233" s="6"/>
      <c r="N233" s="6"/>
      <c r="O233" s="6"/>
      <c r="P233" s="6"/>
      <c r="Q233" s="6"/>
      <c r="S233" s="3"/>
      <c r="Y233" s="2"/>
      <c r="Z233" s="10"/>
      <c r="AA233" s="79"/>
      <c r="AB233" s="3"/>
      <c r="AC233" s="3"/>
      <c r="AD233" s="3"/>
      <c r="AE233" s="3"/>
      <c r="AF233" s="3"/>
      <c r="AG233" s="3"/>
      <c r="AH233" s="3"/>
      <c r="AI233" s="3"/>
      <c r="AJ233" s="4"/>
      <c r="AK233" s="3"/>
      <c r="AL233" s="3"/>
      <c r="AM233" s="3"/>
    </row>
    <row r="234" spans="1:21" ht="15.75">
      <c r="A234" s="53"/>
      <c r="B234" s="331"/>
      <c r="C234" s="331"/>
      <c r="D234" s="331"/>
      <c r="E234" s="331"/>
      <c r="F234" s="331"/>
      <c r="G234" s="331"/>
      <c r="H234" s="54"/>
      <c r="I234" s="55"/>
      <c r="J234" s="55"/>
      <c r="K234" s="331"/>
      <c r="L234" s="331"/>
      <c r="M234" s="331"/>
      <c r="N234" s="331"/>
      <c r="O234" s="331"/>
      <c r="P234" s="331"/>
      <c r="Q234" s="331"/>
      <c r="R234" s="331"/>
      <c r="S234" s="331"/>
      <c r="T234" s="331"/>
      <c r="U234" s="331"/>
    </row>
    <row r="235" spans="1:21" ht="15.75">
      <c r="A235" s="53"/>
      <c r="B235" s="331"/>
      <c r="C235" s="331"/>
      <c r="D235" s="331"/>
      <c r="E235" s="59"/>
      <c r="F235" s="59"/>
      <c r="G235" s="59"/>
      <c r="H235" s="59"/>
      <c r="I235" s="59"/>
      <c r="J235" s="59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</row>
    <row r="236" spans="1:39" ht="15">
      <c r="A236" s="18"/>
      <c r="B236" s="9"/>
      <c r="C236" s="9"/>
      <c r="D236" s="9"/>
      <c r="E236" s="9"/>
      <c r="F236" s="9"/>
      <c r="G236" s="9"/>
      <c r="H236" s="9"/>
      <c r="I236" s="6"/>
      <c r="J236" s="6"/>
      <c r="K236" s="6"/>
      <c r="L236" s="6"/>
      <c r="M236" s="6"/>
      <c r="N236" s="6"/>
      <c r="O236" s="6"/>
      <c r="P236" s="6"/>
      <c r="Q236" s="6"/>
      <c r="S236" s="3"/>
      <c r="Y236" s="2"/>
      <c r="Z236" s="10"/>
      <c r="AA236" s="79"/>
      <c r="AB236" s="3"/>
      <c r="AC236" s="3"/>
      <c r="AD236" s="3"/>
      <c r="AE236" s="3"/>
      <c r="AF236" s="3"/>
      <c r="AG236" s="3"/>
      <c r="AH236" s="3"/>
      <c r="AI236" s="3"/>
      <c r="AJ236" s="4"/>
      <c r="AK236" s="3"/>
      <c r="AL236" s="3"/>
      <c r="AM236" s="3"/>
    </row>
    <row r="237" spans="1:39" ht="15">
      <c r="A237" s="18"/>
      <c r="B237" s="9"/>
      <c r="C237" s="9"/>
      <c r="D237" s="9"/>
      <c r="E237" s="9"/>
      <c r="F237" s="9"/>
      <c r="G237" s="9"/>
      <c r="H237" s="9"/>
      <c r="I237" s="6"/>
      <c r="J237" s="6"/>
      <c r="K237" s="6"/>
      <c r="L237" s="6"/>
      <c r="M237" s="6"/>
      <c r="N237" s="6"/>
      <c r="O237" s="6"/>
      <c r="P237" s="6"/>
      <c r="Q237" s="6"/>
      <c r="S237" s="3"/>
      <c r="Y237" s="2"/>
      <c r="Z237" s="10"/>
      <c r="AA237" s="79"/>
      <c r="AB237" s="3"/>
      <c r="AC237" s="3"/>
      <c r="AD237" s="3"/>
      <c r="AE237" s="3"/>
      <c r="AF237" s="3"/>
      <c r="AG237" s="3"/>
      <c r="AH237" s="3"/>
      <c r="AI237" s="3"/>
      <c r="AJ237" s="4"/>
      <c r="AK237" s="3"/>
      <c r="AL237" s="3"/>
      <c r="AM237" s="3"/>
    </row>
    <row r="238" spans="1:39" ht="15">
      <c r="A238" s="14"/>
      <c r="B238" s="14"/>
      <c r="C238" s="14"/>
      <c r="D238" s="14"/>
      <c r="E238" s="14"/>
      <c r="F238" s="14"/>
      <c r="G238" s="14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</row>
  </sheetData>
  <sheetProtection/>
  <mergeCells count="295">
    <mergeCell ref="O53:P53"/>
    <mergeCell ref="O61:P61"/>
    <mergeCell ref="B132:U132"/>
    <mergeCell ref="D150:N150"/>
    <mergeCell ref="O150:U150"/>
    <mergeCell ref="D153:N153"/>
    <mergeCell ref="O153:U153"/>
    <mergeCell ref="M131:N131"/>
    <mergeCell ref="B134:G134"/>
    <mergeCell ref="K134:U134"/>
    <mergeCell ref="O130:P131"/>
    <mergeCell ref="Q130:Q131"/>
    <mergeCell ref="R130:R131"/>
    <mergeCell ref="S130:S131"/>
    <mergeCell ref="A130:D131"/>
    <mergeCell ref="F130:F131"/>
    <mergeCell ref="H137:T137"/>
    <mergeCell ref="H138:T138"/>
    <mergeCell ref="A140:L140"/>
    <mergeCell ref="A143:U143"/>
    <mergeCell ref="M97:N97"/>
    <mergeCell ref="S96:S97"/>
    <mergeCell ref="R96:R97"/>
    <mergeCell ref="L96:L97"/>
    <mergeCell ref="K67:U67"/>
    <mergeCell ref="U63:U64"/>
    <mergeCell ref="M64:N64"/>
    <mergeCell ref="J63:J64"/>
    <mergeCell ref="K63:K64"/>
    <mergeCell ref="O63:P64"/>
    <mergeCell ref="O96:P97"/>
    <mergeCell ref="Q96:Q97"/>
    <mergeCell ref="U79:U80"/>
    <mergeCell ref="J96:J97"/>
    <mergeCell ref="P224:U224"/>
    <mergeCell ref="I225:K226"/>
    <mergeCell ref="P225:S226"/>
    <mergeCell ref="T225:U225"/>
    <mergeCell ref="I224:O224"/>
    <mergeCell ref="L225:O225"/>
    <mergeCell ref="L226:O226"/>
    <mergeCell ref="T226:U226"/>
    <mergeCell ref="A1:F1"/>
    <mergeCell ref="H1:T1"/>
    <mergeCell ref="A2:F2"/>
    <mergeCell ref="H2:T2"/>
    <mergeCell ref="A3:F3"/>
    <mergeCell ref="A4:L4"/>
    <mergeCell ref="T10:T11"/>
    <mergeCell ref="U10:U11"/>
    <mergeCell ref="C10:C11"/>
    <mergeCell ref="D10:D11"/>
    <mergeCell ref="A7:U7"/>
    <mergeCell ref="A8:U8"/>
    <mergeCell ref="I10:L10"/>
    <mergeCell ref="M10:N10"/>
    <mergeCell ref="A10:A11"/>
    <mergeCell ref="E10:H10"/>
    <mergeCell ref="B222:H222"/>
    <mergeCell ref="P222:U222"/>
    <mergeCell ref="B223:H223"/>
    <mergeCell ref="P223:U223"/>
    <mergeCell ref="I223:O223"/>
    <mergeCell ref="L130:L131"/>
    <mergeCell ref="I180:K180"/>
    <mergeCell ref="A206:L206"/>
    <mergeCell ref="D112:D113"/>
    <mergeCell ref="E130:E131"/>
    <mergeCell ref="C112:C113"/>
    <mergeCell ref="T112:T113"/>
    <mergeCell ref="U112:U113"/>
    <mergeCell ref="O112:P112"/>
    <mergeCell ref="I112:L112"/>
    <mergeCell ref="Q112:S112"/>
    <mergeCell ref="M112:N112"/>
    <mergeCell ref="G130:G131"/>
    <mergeCell ref="H130:H131"/>
    <mergeCell ref="T130:T131"/>
    <mergeCell ref="I130:I131"/>
    <mergeCell ref="J130:J131"/>
    <mergeCell ref="K130:K131"/>
    <mergeCell ref="U130:U131"/>
    <mergeCell ref="Q10:S10"/>
    <mergeCell ref="O10:P10"/>
    <mergeCell ref="O20:P20"/>
    <mergeCell ref="O28:P28"/>
    <mergeCell ref="A29:D30"/>
    <mergeCell ref="E29:E30"/>
    <mergeCell ref="F29:F30"/>
    <mergeCell ref="K66:U66"/>
    <mergeCell ref="A72:F72"/>
    <mergeCell ref="T29:T30"/>
    <mergeCell ref="Q29:Q30"/>
    <mergeCell ref="J29:J30"/>
    <mergeCell ref="K29:K30"/>
    <mergeCell ref="A42:U42"/>
    <mergeCell ref="A70:F70"/>
    <mergeCell ref="H70:T70"/>
    <mergeCell ref="H71:T71"/>
    <mergeCell ref="U29:U30"/>
    <mergeCell ref="O44:P44"/>
    <mergeCell ref="T44:T45"/>
    <mergeCell ref="U44:U45"/>
    <mergeCell ref="R29:R30"/>
    <mergeCell ref="S29:S30"/>
    <mergeCell ref="H35:T35"/>
    <mergeCell ref="A112:A113"/>
    <mergeCell ref="A36:F36"/>
    <mergeCell ref="A44:A45"/>
    <mergeCell ref="E112:H112"/>
    <mergeCell ref="C44:C45"/>
    <mergeCell ref="A37:F37"/>
    <mergeCell ref="A63:D64"/>
    <mergeCell ref="A71:F71"/>
    <mergeCell ref="E79:H79"/>
    <mergeCell ref="E63:E64"/>
    <mergeCell ref="H36:T36"/>
    <mergeCell ref="A73:L73"/>
    <mergeCell ref="C79:C80"/>
    <mergeCell ref="A79:A80"/>
    <mergeCell ref="I79:L79"/>
    <mergeCell ref="T79:T80"/>
    <mergeCell ref="K96:K97"/>
    <mergeCell ref="A38:L38"/>
    <mergeCell ref="Q63:Q64"/>
    <mergeCell ref="R63:R64"/>
    <mergeCell ref="S63:S64"/>
    <mergeCell ref="T63:T64"/>
    <mergeCell ref="F63:F64"/>
    <mergeCell ref="G63:G64"/>
    <mergeCell ref="B219:H219"/>
    <mergeCell ref="P219:U219"/>
    <mergeCell ref="F218:H218"/>
    <mergeCell ref="J218:L218"/>
    <mergeCell ref="M218:P218"/>
    <mergeCell ref="F217:H217"/>
    <mergeCell ref="J217:L217"/>
    <mergeCell ref="B135:D135"/>
    <mergeCell ref="A192:H192"/>
    <mergeCell ref="A138:F138"/>
    <mergeCell ref="A139:F139"/>
    <mergeCell ref="A147:U147"/>
    <mergeCell ref="D156:N156"/>
    <mergeCell ref="O156:U156"/>
    <mergeCell ref="O157:U157"/>
    <mergeCell ref="K135:U135"/>
    <mergeCell ref="A137:F137"/>
    <mergeCell ref="D151:N151"/>
    <mergeCell ref="O151:U151"/>
    <mergeCell ref="D152:N152"/>
    <mergeCell ref="O152:U152"/>
    <mergeCell ref="H204:T204"/>
    <mergeCell ref="B163:G163"/>
    <mergeCell ref="K163:U163"/>
    <mergeCell ref="A204:F204"/>
    <mergeCell ref="A205:F205"/>
    <mergeCell ref="S217:U217"/>
    <mergeCell ref="A179:U179"/>
    <mergeCell ref="T180:T181"/>
    <mergeCell ref="L180:N180"/>
    <mergeCell ref="D180:H181"/>
    <mergeCell ref="O180:O181"/>
    <mergeCell ref="K164:U164"/>
    <mergeCell ref="A176:U176"/>
    <mergeCell ref="D184:H184"/>
    <mergeCell ref="D187:H187"/>
    <mergeCell ref="D154:N154"/>
    <mergeCell ref="O154:U154"/>
    <mergeCell ref="D155:N155"/>
    <mergeCell ref="D190:H190"/>
    <mergeCell ref="D191:H191"/>
    <mergeCell ref="C225:H225"/>
    <mergeCell ref="C226:H226"/>
    <mergeCell ref="I219:O219"/>
    <mergeCell ref="I220:O220"/>
    <mergeCell ref="I221:O221"/>
    <mergeCell ref="I222:O222"/>
    <mergeCell ref="B220:H220"/>
    <mergeCell ref="B224:H224"/>
    <mergeCell ref="B225:B226"/>
    <mergeCell ref="B215:E215"/>
    <mergeCell ref="F215:U215"/>
    <mergeCell ref="M217:P217"/>
    <mergeCell ref="F213:U213"/>
    <mergeCell ref="B199:G199"/>
    <mergeCell ref="K199:U199"/>
    <mergeCell ref="B200:D200"/>
    <mergeCell ref="K200:U200"/>
    <mergeCell ref="A203:F203"/>
    <mergeCell ref="H203:T203"/>
    <mergeCell ref="U180:U181"/>
    <mergeCell ref="Q180:S180"/>
    <mergeCell ref="P180:P181"/>
    <mergeCell ref="A175:U175"/>
    <mergeCell ref="D186:H186"/>
    <mergeCell ref="A180:A181"/>
    <mergeCell ref="B180:B181"/>
    <mergeCell ref="C180:C181"/>
    <mergeCell ref="D157:N157"/>
    <mergeCell ref="B235:D235"/>
    <mergeCell ref="K235:U235"/>
    <mergeCell ref="C230:T230"/>
    <mergeCell ref="C231:T231"/>
    <mergeCell ref="B229:B231"/>
    <mergeCell ref="B234:G234"/>
    <mergeCell ref="K234:U234"/>
    <mergeCell ref="C229:V229"/>
    <mergeCell ref="A209:U209"/>
    <mergeCell ref="A210:U210"/>
    <mergeCell ref="P220:U220"/>
    <mergeCell ref="B221:H221"/>
    <mergeCell ref="P221:U221"/>
    <mergeCell ref="F216:H216"/>
    <mergeCell ref="J216:L216"/>
    <mergeCell ref="M216:P216"/>
    <mergeCell ref="S216:U216"/>
    <mergeCell ref="B214:E214"/>
    <mergeCell ref="F214:U214"/>
    <mergeCell ref="B212:U212"/>
    <mergeCell ref="B213:E213"/>
    <mergeCell ref="B218:E218"/>
    <mergeCell ref="S218:U218"/>
    <mergeCell ref="B217:E217"/>
    <mergeCell ref="A228:U228"/>
    <mergeCell ref="A171:F171"/>
    <mergeCell ref="A172:L172"/>
    <mergeCell ref="A169:F169"/>
    <mergeCell ref="H169:T169"/>
    <mergeCell ref="A170:F170"/>
    <mergeCell ref="H170:T170"/>
    <mergeCell ref="D189:H189"/>
    <mergeCell ref="A144:U144"/>
    <mergeCell ref="B148:B149"/>
    <mergeCell ref="C148:C149"/>
    <mergeCell ref="D148:U149"/>
    <mergeCell ref="O159:U159"/>
    <mergeCell ref="D159:N159"/>
    <mergeCell ref="B164:D164"/>
    <mergeCell ref="D158:N158"/>
    <mergeCell ref="O158:U158"/>
    <mergeCell ref="B216:E216"/>
    <mergeCell ref="A148:A149"/>
    <mergeCell ref="O155:U155"/>
    <mergeCell ref="D188:H188"/>
    <mergeCell ref="D182:H182"/>
    <mergeCell ref="D183:H183"/>
    <mergeCell ref="D185:H185"/>
    <mergeCell ref="A110:U110"/>
    <mergeCell ref="A76:U76"/>
    <mergeCell ref="A77:U77"/>
    <mergeCell ref="A103:F103"/>
    <mergeCell ref="H103:T103"/>
    <mergeCell ref="A104:F104"/>
    <mergeCell ref="H104:T104"/>
    <mergeCell ref="A106:L106"/>
    <mergeCell ref="Q79:S79"/>
    <mergeCell ref="A105:F105"/>
    <mergeCell ref="T96:T97"/>
    <mergeCell ref="U96:U97"/>
    <mergeCell ref="A96:D97"/>
    <mergeCell ref="E96:E97"/>
    <mergeCell ref="F96:F97"/>
    <mergeCell ref="G96:G97"/>
    <mergeCell ref="H96:H97"/>
    <mergeCell ref="I96:I97"/>
    <mergeCell ref="A109:U109"/>
    <mergeCell ref="D79:D80"/>
    <mergeCell ref="K100:U100"/>
    <mergeCell ref="B99:G99"/>
    <mergeCell ref="B100:D100"/>
    <mergeCell ref="K99:U99"/>
    <mergeCell ref="I29:I30"/>
    <mergeCell ref="Q44:S44"/>
    <mergeCell ref="M79:N79"/>
    <mergeCell ref="O79:P79"/>
    <mergeCell ref="B66:G66"/>
    <mergeCell ref="D44:D45"/>
    <mergeCell ref="E44:H44"/>
    <mergeCell ref="A41:U41"/>
    <mergeCell ref="I44:L44"/>
    <mergeCell ref="M44:N44"/>
    <mergeCell ref="G29:G30"/>
    <mergeCell ref="H29:H30"/>
    <mergeCell ref="M30:N30"/>
    <mergeCell ref="A35:F35"/>
    <mergeCell ref="O29:P30"/>
    <mergeCell ref="H63:H64"/>
    <mergeCell ref="I63:I64"/>
    <mergeCell ref="L29:L30"/>
    <mergeCell ref="L63:L64"/>
    <mergeCell ref="B67:D67"/>
    <mergeCell ref="B32:G32"/>
    <mergeCell ref="K32:U32"/>
    <mergeCell ref="B33:D33"/>
    <mergeCell ref="K33:U33"/>
  </mergeCells>
  <printOptions/>
  <pageMargins left="0.6299212598425197" right="0.35433070866141736" top="0.5118110236220472" bottom="0.4724409448818898" header="0.3937007874015748" footer="0.35433070866141736"/>
  <pageSetup horizontalDpi="600" verticalDpi="600" orientation="landscape" paperSize="9" scale="91" r:id="rId1"/>
  <headerFooter alignWithMargins="0">
    <oddFooter>&amp;CPagina &amp;P</oddFooter>
  </headerFooter>
  <rowBreaks count="6" manualBreakCount="6">
    <brk id="34" max="20" man="1"/>
    <brk id="69" max="20" man="1"/>
    <brk id="102" max="20" man="1"/>
    <brk id="136" max="20" man="1"/>
    <brk id="168" max="20" man="1"/>
    <brk id="20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utu</dc:creator>
  <cp:keywords/>
  <dc:description/>
  <cp:lastModifiedBy>Dumi</cp:lastModifiedBy>
  <cp:lastPrinted>2014-02-26T12:09:42Z</cp:lastPrinted>
  <dcterms:created xsi:type="dcterms:W3CDTF">2004-11-04T08:18:29Z</dcterms:created>
  <dcterms:modified xsi:type="dcterms:W3CDTF">2019-02-26T15:44:54Z</dcterms:modified>
  <cp:category/>
  <cp:version/>
  <cp:contentType/>
  <cp:contentStatus/>
</cp:coreProperties>
</file>