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PLANURI" sheetId="1" r:id="rId1"/>
    <sheet name="VERIFICARI SI IMPUNERI" sheetId="2" r:id="rId2"/>
  </sheets>
  <definedNames>
    <definedName name="_xlnm.Print_Area" localSheetId="0">'PLANURI'!$A$1:$U$177</definedName>
    <definedName name="_xlnm.Print_Area" localSheetId="1">'VERIFICARI SI IMPUNERI'!$A$1:$P$18</definedName>
  </definedNames>
  <calcPr fullCalcOnLoad="1"/>
</workbook>
</file>

<file path=xl/sharedStrings.xml><?xml version="1.0" encoding="utf-8"?>
<sst xmlns="http://schemas.openxmlformats.org/spreadsheetml/2006/main" count="603" uniqueCount="303">
  <si>
    <t>Nr. crt.</t>
  </si>
  <si>
    <t>C</t>
  </si>
  <si>
    <t>S</t>
  </si>
  <si>
    <t>L</t>
  </si>
  <si>
    <t>P</t>
  </si>
  <si>
    <t>Sem.1</t>
  </si>
  <si>
    <t>Sem.2</t>
  </si>
  <si>
    <t>Apl.</t>
  </si>
  <si>
    <t>Total</t>
  </si>
  <si>
    <t>F</t>
  </si>
  <si>
    <t>X</t>
  </si>
  <si>
    <t>D</t>
  </si>
  <si>
    <t>A/R</t>
  </si>
  <si>
    <t>ore</t>
  </si>
  <si>
    <t>% din</t>
  </si>
  <si>
    <t>DISCIPLINE FUNDAMENTALE F</t>
  </si>
  <si>
    <t>DISCIPLINE DE DOMENIU D</t>
  </si>
  <si>
    <t>DISCIPLINE DE SPECIALITATE S</t>
  </si>
  <si>
    <t>DISCIPLINE COMPLEMENTARE X</t>
  </si>
  <si>
    <t>MIN</t>
  </si>
  <si>
    <t>MAX</t>
  </si>
  <si>
    <t>DISCIPLINE IMPUSE</t>
  </si>
  <si>
    <t>DISCIPLINE OPTIONALE</t>
  </si>
  <si>
    <t>DISCIPLINE FACULTATIVE</t>
  </si>
  <si>
    <t>MIN DIN SUMA DE MAI SUS (EXTRA)</t>
  </si>
  <si>
    <t>ABATERE 0,5-1% (RAPORT TOTAL ORE)</t>
  </si>
  <si>
    <t>MINIM PATRU DISCIPLINE CU PROIECT</t>
  </si>
  <si>
    <t>CEL PUTIN 1 PROIECT DAR MAXIM 2 PE SEMESTRU</t>
  </si>
  <si>
    <t>CEL PUTIN 2 PROIECTE SA FIE DISCIPLINA SEPARATA</t>
  </si>
  <si>
    <t>OP31</t>
  </si>
  <si>
    <t>OP41</t>
  </si>
  <si>
    <t>OP42</t>
  </si>
  <si>
    <t>din care</t>
  </si>
  <si>
    <t>curs</t>
  </si>
  <si>
    <t>aplicatii</t>
  </si>
  <si>
    <t>RAPORT curs / aplicatii</t>
  </si>
  <si>
    <t>IMPUS ARACIS</t>
  </si>
  <si>
    <t>raport curs/aplicatii = 1/1 +-20%</t>
  </si>
  <si>
    <t>PROIECTE INCEP DIN SEM 3</t>
  </si>
  <si>
    <t>C1</t>
  </si>
  <si>
    <t>E1</t>
  </si>
  <si>
    <t>C2</t>
  </si>
  <si>
    <t>E2</t>
  </si>
  <si>
    <t>8E+6C</t>
  </si>
  <si>
    <t>C3</t>
  </si>
  <si>
    <t>E3</t>
  </si>
  <si>
    <t>C4</t>
  </si>
  <si>
    <t>E4</t>
  </si>
  <si>
    <t>C5</t>
  </si>
  <si>
    <t>E5</t>
  </si>
  <si>
    <t>C6</t>
  </si>
  <si>
    <t>E6</t>
  </si>
  <si>
    <t>C8</t>
  </si>
  <si>
    <t>E8</t>
  </si>
  <si>
    <t>C7</t>
  </si>
  <si>
    <t>E7</t>
  </si>
  <si>
    <t>OP21</t>
  </si>
  <si>
    <t>OP22</t>
  </si>
  <si>
    <t>OP23</t>
  </si>
  <si>
    <t>I</t>
  </si>
  <si>
    <t>II</t>
  </si>
  <si>
    <t>III</t>
  </si>
  <si>
    <t>IV</t>
  </si>
  <si>
    <t>Rector</t>
  </si>
  <si>
    <t>REALIZAT UPET</t>
  </si>
  <si>
    <t>TOTAL ore didactice</t>
  </si>
  <si>
    <t>% (corect, conditia fiind 0,8 &lt; raport &lt; 1,2)</t>
  </si>
  <si>
    <t>/</t>
  </si>
  <si>
    <t>x</t>
  </si>
  <si>
    <t>TOTAL</t>
  </si>
  <si>
    <t>TOTAL ORE DE CURS COMUNE</t>
  </si>
  <si>
    <t xml:space="preserve">% din </t>
  </si>
  <si>
    <t xml:space="preserve">cu TCM </t>
  </si>
  <si>
    <t xml:space="preserve">cu MEM </t>
  </si>
  <si>
    <t>Rector,</t>
  </si>
  <si>
    <t xml:space="preserve">                      </t>
  </si>
  <si>
    <t>MINISTRY of NATIONAL EDUCATION</t>
  </si>
  <si>
    <t>STUDY PLAN</t>
  </si>
  <si>
    <t>valid beginning with academic year 2018-2019</t>
  </si>
  <si>
    <t>No.</t>
  </si>
  <si>
    <t>FIRST YEAR</t>
  </si>
  <si>
    <t>Courses
code</t>
  </si>
  <si>
    <t>Semester 1</t>
  </si>
  <si>
    <t>Semester 2</t>
  </si>
  <si>
    <t>Credit points</t>
  </si>
  <si>
    <t xml:space="preserve"> Ei, Ci, Vi</t>
  </si>
  <si>
    <t>No. of hours per discipline</t>
  </si>
  <si>
    <t>Hours for
individual
study</t>
  </si>
  <si>
    <t>Total of
hours</t>
  </si>
  <si>
    <t>Courses</t>
  </si>
  <si>
    <t>Class</t>
  </si>
  <si>
    <t>Chemistry</t>
  </si>
  <si>
    <t>Materials science and engineering</t>
  </si>
  <si>
    <t>Mathematical analysis</t>
  </si>
  <si>
    <t>Descriptive geometry</t>
  </si>
  <si>
    <t>Applied Informatics I</t>
  </si>
  <si>
    <t>English language I</t>
  </si>
  <si>
    <t>Physical education and sport I</t>
  </si>
  <si>
    <t>Algebra, analytical and differential geom.</t>
  </si>
  <si>
    <t>Physics</t>
  </si>
  <si>
    <t>Technical Drawing</t>
  </si>
  <si>
    <t>Applied Informatics II</t>
  </si>
  <si>
    <t>Materials technology</t>
  </si>
  <si>
    <t>Physical education and sport II</t>
  </si>
  <si>
    <t>TOTAL FIRST YEAR</t>
  </si>
  <si>
    <t>Course
type</t>
  </si>
  <si>
    <t>Dean,</t>
  </si>
  <si>
    <t>Professor eng.,Ph.D. Sorin Mihai RADU</t>
  </si>
  <si>
    <t>Assoc.Prof.eng.,Ph.D. Iosif DUMITRESCU</t>
  </si>
  <si>
    <t>SECOND YEAR</t>
  </si>
  <si>
    <t>Thermotechnics and thermal machines</t>
  </si>
  <si>
    <t>Mechanisms</t>
  </si>
  <si>
    <t>Infographics (CAD) I</t>
  </si>
  <si>
    <t xml:space="preserve">Numerical methods      </t>
  </si>
  <si>
    <t>Special Mathematics</t>
  </si>
  <si>
    <t>Spanish language</t>
  </si>
  <si>
    <t>English Language</t>
  </si>
  <si>
    <t>French Language</t>
  </si>
  <si>
    <t>Ethics and academic integrity</t>
  </si>
  <si>
    <t>Environment protection</t>
  </si>
  <si>
    <t>History of Technology and Science</t>
  </si>
  <si>
    <t>Physical education and sport III</t>
  </si>
  <si>
    <t>Infographics (CAD) II</t>
  </si>
  <si>
    <t>Optional course 23 (foreign lang. 3)</t>
  </si>
  <si>
    <t xml:space="preserve">Optional course OP 24 </t>
  </si>
  <si>
    <t>Physical education and sport IV</t>
  </si>
  <si>
    <t>Practical training, I, 30x3 hours/week</t>
  </si>
  <si>
    <t>TOTAL SECOND YEAR</t>
  </si>
  <si>
    <t>THIRD YEAR</t>
  </si>
  <si>
    <t>Fluid mechanics and hydraulic machines</t>
  </si>
  <si>
    <t>Optional course OP 31</t>
  </si>
  <si>
    <t>Creativity and inventiveness</t>
  </si>
  <si>
    <t>Practical training, II, 30x3 hours/week</t>
  </si>
  <si>
    <t xml:space="preserve">TOTAL THIRD YEAR </t>
  </si>
  <si>
    <t>FOURTH YEAR</t>
  </si>
  <si>
    <t>Optional course OP 41</t>
  </si>
  <si>
    <t>Optional course OP 42</t>
  </si>
  <si>
    <t>Elaboration of graduation paper</t>
  </si>
  <si>
    <t xml:space="preserve">TOTAL FOURTH YEAR </t>
  </si>
  <si>
    <t>For the pass of the diploma exam, additional 10 credits are awarded</t>
  </si>
  <si>
    <t>Practical training for elab. of grad. paper</t>
  </si>
  <si>
    <t>Optional courses</t>
  </si>
  <si>
    <t>Courses code</t>
  </si>
  <si>
    <t>Year of study</t>
  </si>
  <si>
    <t>Facultative courses</t>
  </si>
  <si>
    <t>Cod</t>
  </si>
  <si>
    <t xml:space="preserve">Year </t>
  </si>
  <si>
    <t>discipl.</t>
  </si>
  <si>
    <t>of</t>
  </si>
  <si>
    <t>study</t>
  </si>
  <si>
    <t>Cours</t>
  </si>
  <si>
    <t>General economy</t>
  </si>
  <si>
    <t>Foreign languages 5</t>
  </si>
  <si>
    <t>DISTRIBUTION OF HOURS BY SUBJECT GROUPS</t>
  </si>
  <si>
    <t>Total course hours :</t>
  </si>
  <si>
    <t>Total hours of applications :</t>
  </si>
  <si>
    <t>Total teaching hours:</t>
  </si>
  <si>
    <t xml:space="preserve">Total teaching hours / Total hours (%) : </t>
  </si>
  <si>
    <t xml:space="preserve">Total hours of applications / Total hours (%) : </t>
  </si>
  <si>
    <t>SUBJECTS GRUP</t>
  </si>
  <si>
    <t>Fundamental subjects F</t>
  </si>
  <si>
    <t>Engineering subjects in the field D</t>
  </si>
  <si>
    <t>Specialized technical subjects S</t>
  </si>
  <si>
    <t>Complementary subjects</t>
  </si>
  <si>
    <t>Physical education and sport</t>
  </si>
  <si>
    <t>Economic and humanistic subjects</t>
  </si>
  <si>
    <t>Required subjects</t>
  </si>
  <si>
    <t>Optional subjects</t>
  </si>
  <si>
    <t>Total course hours / Total hours of applications (%) :</t>
  </si>
  <si>
    <t>No. Hours/Total hours (%)</t>
  </si>
  <si>
    <t>No. hours</t>
  </si>
  <si>
    <t>Mechanics</t>
  </si>
  <si>
    <t>Economic analysis of transports</t>
  </si>
  <si>
    <t>Optional course 12 (foreign lang.)</t>
  </si>
  <si>
    <t>2TT1OF01</t>
  </si>
  <si>
    <t>2TT1OF02</t>
  </si>
  <si>
    <t>2TT1AX03</t>
  </si>
  <si>
    <t>2TT1OF04</t>
  </si>
  <si>
    <t>2TT1OF05</t>
  </si>
  <si>
    <t>2TT1OD06</t>
  </si>
  <si>
    <t>2TT1OD07</t>
  </si>
  <si>
    <t>2TT1OX08</t>
  </si>
  <si>
    <t>2TT2OF09</t>
  </si>
  <si>
    <t>2TT2OF10</t>
  </si>
  <si>
    <t>2TT2OF11</t>
  </si>
  <si>
    <t>2TT2OF12</t>
  </si>
  <si>
    <t>2TT3OD13</t>
  </si>
  <si>
    <t>2TT2OD14</t>
  </si>
  <si>
    <t>2TT2AX15</t>
  </si>
  <si>
    <t>2TT2OX16</t>
  </si>
  <si>
    <r>
      <rPr>
        <b/>
        <sz val="11"/>
        <color indexed="8"/>
        <rFont val="Times New Roman"/>
        <family val="1"/>
      </rPr>
      <t xml:space="preserve">UNIVERSITY OF PETROȘANI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
Faculty of MECHANICAL AND ELECTRICAL ENGINEERING
Field </t>
    </r>
    <r>
      <rPr>
        <b/>
        <sz val="11"/>
        <color indexed="8"/>
        <rFont val="Times New Roman"/>
        <family val="1"/>
      </rPr>
      <t>TRANSPORTS ENGINEERING</t>
    </r>
    <r>
      <rPr>
        <sz val="11"/>
        <color indexed="8"/>
        <rFont val="Times New Roman"/>
        <family val="1"/>
      </rPr>
      <t xml:space="preserve">
Study program </t>
    </r>
    <r>
      <rPr>
        <b/>
        <i/>
        <sz val="11"/>
        <color indexed="8"/>
        <rFont val="Times New Roman"/>
        <family val="1"/>
      </rPr>
      <t xml:space="preserve">TRANSPORTS AND TRAFFIC ENGINEERING </t>
    </r>
    <r>
      <rPr>
        <sz val="11"/>
        <color indexed="8"/>
        <rFont val="Times New Roman"/>
        <family val="1"/>
      </rPr>
      <t xml:space="preserve">
ENGINEERS - FULL TIME, 4 years x 2 sem./yr x 14 weeks/sem. x 28 hours/week, 3 weeks exam. per. </t>
    </r>
  </si>
  <si>
    <t xml:space="preserve">Strength of materials </t>
  </si>
  <si>
    <t xml:space="preserve">Optional course 22 (foreign lang. 3) </t>
  </si>
  <si>
    <t>Optional course OP 21</t>
  </si>
  <si>
    <t xml:space="preserve">Machine parts </t>
  </si>
  <si>
    <t>Means of trasportation</t>
  </si>
  <si>
    <t>Internal combustion engines</t>
  </si>
  <si>
    <t>Informatics in transports</t>
  </si>
  <si>
    <t>2TT3OD17</t>
  </si>
  <si>
    <t>2TT3OD18</t>
  </si>
  <si>
    <t>2TT4AF19</t>
  </si>
  <si>
    <t>2TT3OF20</t>
  </si>
  <si>
    <t>2TT2OD21</t>
  </si>
  <si>
    <t>2TT3AX22</t>
  </si>
  <si>
    <t>2TT3AX23</t>
  </si>
  <si>
    <t>2TT3OX24</t>
  </si>
  <si>
    <t>2TT3OD25</t>
  </si>
  <si>
    <t>2TT4OD26</t>
  </si>
  <si>
    <t>2TT4OF27</t>
  </si>
  <si>
    <t>2TT5OD28</t>
  </si>
  <si>
    <t>2TT5OD29</t>
  </si>
  <si>
    <t>2TT4OS30</t>
  </si>
  <si>
    <t>2TT4AX31</t>
  </si>
  <si>
    <t>2TT4AX32</t>
  </si>
  <si>
    <t>2TT4OX33</t>
  </si>
  <si>
    <t>2TT4OD34</t>
  </si>
  <si>
    <t>8E+8C</t>
  </si>
  <si>
    <t>Vehicle dynamics</t>
  </si>
  <si>
    <t>Multimodal Transport</t>
  </si>
  <si>
    <t>Multimodal Transport - project</t>
  </si>
  <si>
    <t>Road Transport Code and legislation</t>
  </si>
  <si>
    <t>Geography of transportsReliability and maintenance</t>
  </si>
  <si>
    <t>Road transport systems</t>
  </si>
  <si>
    <t>Road transport systems - project</t>
  </si>
  <si>
    <t>Railway transport systems</t>
  </si>
  <si>
    <t>Computer Aided Design in transports</t>
  </si>
  <si>
    <t xml:space="preserve">Traffic control and command devices </t>
  </si>
  <si>
    <t>GIS/GPS Systems</t>
  </si>
  <si>
    <t xml:space="preserve">Merchendise handling equipment </t>
  </si>
  <si>
    <t>Electrotechnics and electrical machinery</t>
  </si>
  <si>
    <t>2TT5OS35</t>
  </si>
  <si>
    <t>2TT4OD36</t>
  </si>
  <si>
    <t>2TT4OF37</t>
  </si>
  <si>
    <t>2TT5OD38</t>
  </si>
  <si>
    <t>2TT5OD39</t>
  </si>
  <si>
    <t>2TT5AD40</t>
  </si>
  <si>
    <t>2TT5OS41</t>
  </si>
  <si>
    <t>2TT5OS42</t>
  </si>
  <si>
    <t>2TT6OD43</t>
  </si>
  <si>
    <t>2TT6OS44</t>
  </si>
  <si>
    <t>2TT6OS45</t>
  </si>
  <si>
    <t>2TT6OS46</t>
  </si>
  <si>
    <t>2TT6OD47</t>
  </si>
  <si>
    <t>2TT6OD48</t>
  </si>
  <si>
    <t>2TT6OS49</t>
  </si>
  <si>
    <t>2TT6OS50</t>
  </si>
  <si>
    <t>Urban transport systems</t>
  </si>
  <si>
    <t>Reliability of transport systems</t>
  </si>
  <si>
    <t>Traffic analysis</t>
  </si>
  <si>
    <t>Transport terminals and technologies</t>
  </si>
  <si>
    <t>Transportation infrastructure</t>
  </si>
  <si>
    <t>Special transport systems</t>
  </si>
  <si>
    <t>Optional course OP 43</t>
  </si>
  <si>
    <t>Industrial transport</t>
  </si>
  <si>
    <t>Transportation emission control</t>
  </si>
  <si>
    <t>2TT7OS51</t>
  </si>
  <si>
    <t>2TT7OS52</t>
  </si>
  <si>
    <t>2TT7OS53</t>
  </si>
  <si>
    <t>2TT7OD54</t>
  </si>
  <si>
    <t>2TT7AS55</t>
  </si>
  <si>
    <t>2TT7OS56</t>
  </si>
  <si>
    <t>2TT8OS57</t>
  </si>
  <si>
    <t>2TT8OS58</t>
  </si>
  <si>
    <t>2TT8AS59</t>
  </si>
  <si>
    <t>2TT8AS60</t>
  </si>
  <si>
    <t>2TT8OS61</t>
  </si>
  <si>
    <t>2TT8OS62</t>
  </si>
  <si>
    <t>2TT8OS63</t>
  </si>
  <si>
    <t>7E+6C</t>
  </si>
  <si>
    <t>OP12</t>
  </si>
  <si>
    <t>OP 24</t>
  </si>
  <si>
    <t>OP43</t>
  </si>
  <si>
    <t>Risk asses. and insurance in transp.</t>
  </si>
  <si>
    <t>2TT4LX63</t>
  </si>
  <si>
    <t>2TT5LS64</t>
  </si>
  <si>
    <t>2TT5LD65</t>
  </si>
  <si>
    <t>2TT6LS66</t>
  </si>
  <si>
    <t>2TT6LX67</t>
  </si>
  <si>
    <t>2TT7LS68</t>
  </si>
  <si>
    <t>2TT7LX69</t>
  </si>
  <si>
    <t>2TT8LS70</t>
  </si>
  <si>
    <t>2TT8LS71</t>
  </si>
  <si>
    <t>Mechatronics</t>
  </si>
  <si>
    <t>Road infrastructure</t>
  </si>
  <si>
    <t>nderground transportation equipm.</t>
  </si>
  <si>
    <t>Project management</t>
  </si>
  <si>
    <t>Transportation in quarries</t>
  </si>
  <si>
    <t>Quality in transports</t>
  </si>
  <si>
    <t>exce</t>
  </si>
  <si>
    <t>Transports logistics</t>
  </si>
  <si>
    <t>Management and marketing in transports</t>
  </si>
  <si>
    <t>Auxiliary systems of transportation means</t>
  </si>
  <si>
    <t>Unconventional propulsion systems</t>
  </si>
  <si>
    <t>Road accident analysis</t>
  </si>
  <si>
    <t>Trafic security and safety</t>
  </si>
  <si>
    <t>Transportation economy</t>
  </si>
  <si>
    <t>Durable development in transports</t>
  </si>
  <si>
    <r>
      <t xml:space="preserve">Comments: </t>
    </r>
    <r>
      <rPr>
        <sz val="10"/>
        <rFont val="Times New Roman"/>
        <family val="1"/>
      </rPr>
      <t>For 1 credit point of the discipline 25 hours are granted for the didactic preparation and individual study of the student.</t>
    </r>
  </si>
  <si>
    <r>
      <rPr>
        <b/>
        <sz val="10"/>
        <color indexed="8"/>
        <rFont val="Times New Roman"/>
        <family val="1"/>
      </rPr>
      <t xml:space="preserve">UNIVERSITY OF PETROȘANI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
Faculty of MECHANICAL AND ELECTRICAL ENGINEERING
Field </t>
    </r>
    <r>
      <rPr>
        <b/>
        <sz val="10"/>
        <color indexed="8"/>
        <rFont val="Times New Roman"/>
        <family val="1"/>
      </rPr>
      <t>TRANSPORTS ENGINEERING</t>
    </r>
    <r>
      <rPr>
        <sz val="10"/>
        <color indexed="8"/>
        <rFont val="Times New Roman"/>
        <family val="1"/>
      </rPr>
      <t xml:space="preserve">
Study program </t>
    </r>
    <r>
      <rPr>
        <b/>
        <i/>
        <sz val="10"/>
        <color indexed="8"/>
        <rFont val="Times New Roman"/>
        <family val="1"/>
      </rPr>
      <t xml:space="preserve">TRANSPORTS AND TRAFFIC ENGINEERING </t>
    </r>
    <r>
      <rPr>
        <sz val="10"/>
        <color indexed="8"/>
        <rFont val="Times New Roman"/>
        <family val="1"/>
      </rPr>
      <t xml:space="preserve">
ENGINEERS - FULL TIME, 4 years x 2 sem./yr x 14 weeks/sem. x 28 hours/week, 3 weeks exam. per. </t>
    </r>
  </si>
  <si>
    <r>
      <t xml:space="preserve">        </t>
    </r>
    <r>
      <rPr>
        <b/>
        <i/>
        <sz val="10"/>
        <rFont val="Times New Roman"/>
        <family val="1"/>
      </rPr>
      <t>Caption: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2 - </t>
    </r>
    <r>
      <rPr>
        <sz val="10"/>
        <rFont val="Times New Roman"/>
        <family val="1"/>
      </rPr>
      <t xml:space="preserve">Faculty: Mechanical and Electrical Engineering;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- industrial engineering; </t>
    </r>
    <r>
      <rPr>
        <b/>
        <sz val="10"/>
        <rFont val="Times New Roman"/>
        <family val="1"/>
      </rPr>
      <t xml:space="preserve">B </t>
    </r>
    <r>
      <rPr>
        <sz val="10"/>
        <rFont val="Times New Roman"/>
        <family val="1"/>
      </rPr>
      <t xml:space="preserve">- Machine Building Technology; </t>
    </r>
  </si>
  <si>
    <r>
      <t>F</t>
    </r>
    <r>
      <rPr>
        <sz val="10"/>
        <rFont val="Times New Roman"/>
        <family val="1"/>
      </rPr>
      <t xml:space="preserve"> - fundamental discipline;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- domain discipline;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- specialized discipline; 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- complementary discipline;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optional discipline;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- class;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- seminar; </t>
    </r>
    <r>
      <rPr>
        <b/>
        <sz val="10"/>
        <rFont val="Times New Roman"/>
        <family val="1"/>
      </rPr>
      <t xml:space="preserve"> </t>
    </r>
  </si>
  <si>
    <r>
      <t>L</t>
    </r>
    <r>
      <rPr>
        <sz val="10"/>
        <rFont val="Times New Roman"/>
        <family val="1"/>
      </rPr>
      <t xml:space="preserve"> - laboratory;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- project;</t>
    </r>
    <r>
      <rPr>
        <b/>
        <sz val="10"/>
        <rFont val="Times New Roman"/>
        <family val="1"/>
      </rPr>
      <t xml:space="preserve"> Ex.(E</t>
    </r>
    <r>
      <rPr>
        <b/>
        <vertAlign val="subscript"/>
        <sz val="10"/>
        <rFont val="Times New Roman"/>
        <family val="1"/>
      </rPr>
      <t>1…8</t>
    </r>
    <r>
      <rPr>
        <b/>
        <sz val="10"/>
        <rFont val="Times New Roman"/>
        <family val="1"/>
      </rPr>
      <t xml:space="preserve">) </t>
    </r>
    <r>
      <rPr>
        <sz val="10"/>
        <rFont val="Times New Roman"/>
        <family val="1"/>
      </rPr>
      <t xml:space="preserve">- exam held in the semester 1…8; </t>
    </r>
    <r>
      <rPr>
        <b/>
        <sz val="10"/>
        <rFont val="Times New Roman"/>
        <family val="1"/>
      </rPr>
      <t>Cv.(C</t>
    </r>
    <r>
      <rPr>
        <b/>
        <vertAlign val="subscript"/>
        <sz val="10"/>
        <rFont val="Times New Roman"/>
        <family val="1"/>
      </rPr>
      <t>1…8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- colloquium held in the semester 1…8, A/R - PASS / FAIL. </t>
    </r>
  </si>
  <si>
    <r>
      <rPr>
        <b/>
        <sz val="11"/>
        <color indexed="8"/>
        <rFont val="Times New Roman"/>
        <family val="1"/>
      </rPr>
      <t xml:space="preserve">UNIVERSITY OF PETROȘANI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
Faculty of MECHANICAL AND ELECTRICAL ENGINEERING
Field </t>
    </r>
    <r>
      <rPr>
        <b/>
        <sz val="11"/>
        <color indexed="8"/>
        <rFont val="Times New Roman"/>
        <family val="1"/>
      </rPr>
      <t>TRANSPORTS ENGINEERING</t>
    </r>
    <r>
      <rPr>
        <sz val="11"/>
        <color indexed="8"/>
        <rFont val="Times New Roman"/>
        <family val="1"/>
      </rPr>
      <t xml:space="preserve">
Study program </t>
    </r>
    <r>
      <rPr>
        <b/>
        <i/>
        <sz val="11"/>
        <color indexed="8"/>
        <rFont val="Times New Roman"/>
        <family val="1"/>
      </rPr>
      <t xml:space="preserve">TRANSPORTS AND TRAFFIC ENGINEERING </t>
    </r>
    <r>
      <rPr>
        <sz val="11"/>
        <color indexed="8"/>
        <rFont val="Times New Roman"/>
        <family val="1"/>
      </rPr>
      <t xml:space="preserve">
ENGINEERS - FULL TIME, 4 years x 2 sem./yr x 14 weeks/sem. x 26 hours/week, 3 weeks exam. per.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</si>
</sst>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3.2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9" fontId="4" fillId="2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25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8" fillId="24" borderId="0" xfId="0" applyFont="1" applyFill="1" applyAlignment="1">
      <alignment/>
    </xf>
    <xf numFmtId="0" fontId="4" fillId="25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 applyAlignment="1">
      <alignment horizontal="center"/>
      <protection/>
    </xf>
    <xf numFmtId="0" fontId="13" fillId="0" borderId="13" xfId="55" applyFont="1" applyBorder="1" applyAlignment="1">
      <alignment horizontal="center"/>
      <protection/>
    </xf>
    <xf numFmtId="0" fontId="13" fillId="0" borderId="14" xfId="55" applyFont="1" applyBorder="1" applyAlignment="1">
      <alignment vertical="center"/>
      <protection/>
    </xf>
    <xf numFmtId="0" fontId="13" fillId="0" borderId="15" xfId="55" applyFont="1" applyBorder="1" applyAlignment="1">
      <alignment horizontal="center"/>
      <protection/>
    </xf>
    <xf numFmtId="0" fontId="13" fillId="25" borderId="16" xfId="0" applyFont="1" applyFill="1" applyBorder="1" applyAlignment="1">
      <alignment horizontal="center"/>
    </xf>
    <xf numFmtId="0" fontId="13" fillId="0" borderId="17" xfId="55" applyFont="1" applyBorder="1" applyAlignment="1">
      <alignment horizontal="left"/>
      <protection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0" fontId="13" fillId="25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3" fillId="25" borderId="28" xfId="0" applyFont="1" applyFill="1" applyBorder="1" applyAlignment="1">
      <alignment horizontal="center"/>
    </xf>
    <xf numFmtId="0" fontId="13" fillId="0" borderId="28" xfId="55" applyFont="1" applyFill="1" applyBorder="1" applyAlignment="1">
      <alignment horizontal="left"/>
      <protection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3" fillId="0" borderId="38" xfId="55" applyFont="1" applyBorder="1" applyAlignment="1">
      <alignment horizontal="left"/>
      <protection/>
    </xf>
    <xf numFmtId="0" fontId="13" fillId="25" borderId="38" xfId="0" applyFont="1" applyFill="1" applyBorder="1" applyAlignment="1">
      <alignment horizontal="center"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3" fillId="25" borderId="41" xfId="0" applyFont="1" applyFill="1" applyBorder="1" applyAlignment="1">
      <alignment horizontal="center"/>
    </xf>
    <xf numFmtId="0" fontId="13" fillId="0" borderId="42" xfId="55" applyFont="1" applyFill="1" applyBorder="1" applyAlignment="1">
      <alignment horizontal="left"/>
      <protection/>
    </xf>
    <xf numFmtId="0" fontId="17" fillId="0" borderId="14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/>
    </xf>
    <xf numFmtId="0" fontId="17" fillId="25" borderId="26" xfId="0" applyFont="1" applyFill="1" applyBorder="1" applyAlignment="1">
      <alignment horizontal="center"/>
    </xf>
    <xf numFmtId="0" fontId="17" fillId="0" borderId="54" xfId="0" applyFont="1" applyBorder="1" applyAlignment="1">
      <alignment/>
    </xf>
    <xf numFmtId="0" fontId="17" fillId="0" borderId="54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5" fillId="25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25" borderId="0" xfId="0" applyFont="1" applyFill="1" applyAlignment="1">
      <alignment horizontal="center" vertical="top"/>
    </xf>
    <xf numFmtId="0" fontId="13" fillId="0" borderId="17" xfId="57" applyFont="1" applyBorder="1" applyAlignment="1">
      <alignment horizontal="justify" vertical="top"/>
      <protection/>
    </xf>
    <xf numFmtId="0" fontId="13" fillId="0" borderId="17" xfId="57" applyFont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right" vertical="top"/>
    </xf>
    <xf numFmtId="0" fontId="17" fillId="0" borderId="44" xfId="0" applyFont="1" applyBorder="1" applyAlignment="1">
      <alignment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3" fillId="25" borderId="29" xfId="0" applyFont="1" applyFill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25" borderId="5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59" xfId="57" applyFont="1" applyBorder="1">
      <alignment/>
      <protection/>
    </xf>
    <xf numFmtId="0" fontId="13" fillId="0" borderId="60" xfId="57" applyFont="1" applyBorder="1" applyAlignment="1">
      <alignment horizontal="justify" vertical="center"/>
      <protection/>
    </xf>
    <xf numFmtId="0" fontId="13" fillId="0" borderId="61" xfId="57" applyFont="1" applyBorder="1" applyAlignment="1">
      <alignment horizontal="justify" vertical="center"/>
      <protection/>
    </xf>
    <xf numFmtId="0" fontId="13" fillId="25" borderId="22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3" fillId="25" borderId="27" xfId="0" applyFont="1" applyFill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25" borderId="61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7" fillId="0" borderId="28" xfId="0" applyFont="1" applyBorder="1" applyAlignment="1">
      <alignment/>
    </xf>
    <xf numFmtId="0" fontId="17" fillId="25" borderId="21" xfId="0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3" fillId="0" borderId="23" xfId="57" applyFont="1" applyBorder="1">
      <alignment/>
      <protection/>
    </xf>
    <xf numFmtId="0" fontId="13" fillId="25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7" fillId="0" borderId="67" xfId="0" applyFont="1" applyBorder="1" applyAlignment="1">
      <alignment horizontal="center"/>
    </xf>
    <xf numFmtId="0" fontId="17" fillId="0" borderId="67" xfId="0" applyFont="1" applyBorder="1" applyAlignment="1">
      <alignment/>
    </xf>
    <xf numFmtId="0" fontId="17" fillId="0" borderId="68" xfId="0" applyFont="1" applyBorder="1" applyAlignment="1">
      <alignment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/>
    </xf>
    <xf numFmtId="0" fontId="17" fillId="0" borderId="38" xfId="0" applyFont="1" applyBorder="1" applyAlignment="1">
      <alignment/>
    </xf>
    <xf numFmtId="0" fontId="13" fillId="0" borderId="42" xfId="57" applyFont="1" applyBorder="1">
      <alignment/>
      <protection/>
    </xf>
    <xf numFmtId="0" fontId="13" fillId="0" borderId="16" xfId="57" applyFont="1" applyBorder="1">
      <alignment/>
      <protection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4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13" fillId="0" borderId="70" xfId="55" applyFont="1" applyBorder="1" applyAlignment="1">
      <alignment horizontal="center" vertical="top" wrapText="1"/>
      <protection/>
    </xf>
    <xf numFmtId="0" fontId="13" fillId="0" borderId="41" xfId="55" applyFont="1" applyBorder="1" applyAlignment="1">
      <alignment horizontal="center" vertical="top" wrapText="1"/>
      <protection/>
    </xf>
    <xf numFmtId="0" fontId="13" fillId="0" borderId="42" xfId="55" applyFont="1" applyBorder="1" applyAlignment="1">
      <alignment horizontal="center" vertical="top" wrapText="1"/>
      <protection/>
    </xf>
    <xf numFmtId="0" fontId="13" fillId="0" borderId="71" xfId="55" applyFont="1" applyBorder="1" applyAlignment="1">
      <alignment horizontal="center" vertical="center"/>
      <protection/>
    </xf>
    <xf numFmtId="0" fontId="13" fillId="0" borderId="44" xfId="55" applyFont="1" applyBorder="1" applyAlignment="1">
      <alignment horizontal="center" vertical="center"/>
      <protection/>
    </xf>
    <xf numFmtId="0" fontId="13" fillId="0" borderId="45" xfId="55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70" xfId="55" applyFont="1" applyBorder="1" applyAlignment="1">
      <alignment horizontal="center" vertical="center" wrapText="1"/>
      <protection/>
    </xf>
    <xf numFmtId="0" fontId="13" fillId="0" borderId="41" xfId="55" applyFont="1" applyBorder="1" applyAlignment="1">
      <alignment horizontal="center" vertical="center" wrapText="1"/>
      <protection/>
    </xf>
    <xf numFmtId="0" fontId="13" fillId="0" borderId="42" xfId="55" applyFont="1" applyBorder="1" applyAlignment="1">
      <alignment horizontal="center" vertical="center" wrapText="1"/>
      <protection/>
    </xf>
    <xf numFmtId="0" fontId="13" fillId="0" borderId="71" xfId="55" applyFont="1" applyBorder="1" applyAlignment="1">
      <alignment horizontal="center" vertical="center" wrapText="1"/>
      <protection/>
    </xf>
    <xf numFmtId="0" fontId="13" fillId="0" borderId="45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49" fontId="12" fillId="25" borderId="22" xfId="0" applyNumberFormat="1" applyFont="1" applyFill="1" applyBorder="1" applyAlignment="1">
      <alignment horizontal="center" vertical="center" wrapText="1"/>
    </xf>
    <xf numFmtId="49" fontId="12" fillId="25" borderId="72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/>
    </xf>
    <xf numFmtId="0" fontId="13" fillId="0" borderId="71" xfId="55" applyFont="1" applyBorder="1" applyAlignment="1">
      <alignment horizontal="center" wrapText="1"/>
      <protection/>
    </xf>
    <xf numFmtId="0" fontId="13" fillId="0" borderId="44" xfId="55" applyFont="1" applyBorder="1" applyAlignment="1">
      <alignment horizontal="center" wrapText="1"/>
      <protection/>
    </xf>
    <xf numFmtId="0" fontId="13" fillId="0" borderId="45" xfId="55" applyFont="1" applyBorder="1" applyAlignment="1">
      <alignment horizontal="center" wrapText="1"/>
      <protection/>
    </xf>
    <xf numFmtId="0" fontId="13" fillId="0" borderId="10" xfId="55" applyFont="1" applyBorder="1" applyAlignment="1">
      <alignment horizontal="center" wrapText="1"/>
      <protection/>
    </xf>
    <xf numFmtId="0" fontId="13" fillId="0" borderId="15" xfId="55" applyFont="1" applyBorder="1" applyAlignment="1">
      <alignment horizontal="center" wrapText="1"/>
      <protection/>
    </xf>
    <xf numFmtId="0" fontId="13" fillId="0" borderId="12" xfId="55" applyFont="1" applyBorder="1" applyAlignment="1">
      <alignment horizontal="center" wrapText="1"/>
      <protection/>
    </xf>
    <xf numFmtId="0" fontId="12" fillId="0" borderId="71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8" fillId="25" borderId="37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0" fontId="18" fillId="25" borderId="71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66" xfId="0" applyFont="1" applyFill="1" applyBorder="1" applyAlignment="1">
      <alignment horizontal="center" vertical="center"/>
    </xf>
    <xf numFmtId="0" fontId="18" fillId="25" borderId="67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/>
    </xf>
    <xf numFmtId="0" fontId="18" fillId="25" borderId="43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25" borderId="15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0" xfId="0" applyNumberFormat="1" applyAlignment="1" applyProtection="1">
      <alignment horizontal="left" vertical="top"/>
      <protection/>
    </xf>
    <xf numFmtId="0" fontId="18" fillId="25" borderId="21" xfId="0" applyFont="1" applyFill="1" applyBorder="1" applyAlignment="1">
      <alignment horizontal="center" vertical="center"/>
    </xf>
    <xf numFmtId="0" fontId="18" fillId="25" borderId="70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68" xfId="0" applyFont="1" applyFill="1" applyBorder="1" applyAlignment="1">
      <alignment horizontal="center" vertical="center"/>
    </xf>
    <xf numFmtId="0" fontId="16" fillId="0" borderId="0" xfId="57" applyFont="1" applyBorder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0" fontId="10" fillId="24" borderId="0" xfId="0" applyFont="1" applyFill="1" applyAlignment="1">
      <alignment horizontal="center"/>
    </xf>
    <xf numFmtId="0" fontId="10" fillId="26" borderId="0" xfId="0" applyFont="1" applyFill="1" applyAlignment="1">
      <alignment horizontal="center"/>
    </xf>
    <xf numFmtId="0" fontId="13" fillId="0" borderId="29" xfId="55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NumberFormat="1" applyFont="1" applyAlignment="1" applyProtection="1">
      <alignment horizontal="left" vertical="top" wrapText="1"/>
      <protection/>
    </xf>
    <xf numFmtId="0" fontId="17" fillId="0" borderId="74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" fillId="25" borderId="70" xfId="0" applyFont="1" applyFill="1" applyBorder="1" applyAlignment="1">
      <alignment horizontal="center" vertical="center"/>
    </xf>
    <xf numFmtId="0" fontId="2" fillId="25" borderId="42" xfId="0" applyFont="1" applyFill="1" applyBorder="1" applyAlignment="1">
      <alignment horizontal="center" vertical="center"/>
    </xf>
    <xf numFmtId="0" fontId="13" fillId="25" borderId="72" xfId="0" applyFont="1" applyFill="1" applyBorder="1" applyAlignment="1">
      <alignment horizontal="center"/>
    </xf>
    <xf numFmtId="0" fontId="17" fillId="0" borderId="42" xfId="0" applyFont="1" applyFill="1" applyBorder="1" applyAlignment="1">
      <alignment/>
    </xf>
    <xf numFmtId="0" fontId="17" fillId="0" borderId="29" xfId="0" applyFont="1" applyBorder="1" applyAlignment="1">
      <alignment/>
    </xf>
    <xf numFmtId="0" fontId="17" fillId="0" borderId="60" xfId="0" applyFont="1" applyBorder="1" applyAlignment="1">
      <alignment horizontal="center"/>
    </xf>
    <xf numFmtId="49" fontId="18" fillId="25" borderId="21" xfId="0" applyNumberFormat="1" applyFont="1" applyFill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52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3" fillId="0" borderId="17" xfId="55" applyFont="1" applyFill="1" applyBorder="1" applyAlignment="1">
      <alignment horizontal="left"/>
      <protection/>
    </xf>
    <xf numFmtId="0" fontId="19" fillId="0" borderId="41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63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17" fillId="0" borderId="53" xfId="0" applyFont="1" applyBorder="1" applyAlignment="1">
      <alignment/>
    </xf>
    <xf numFmtId="0" fontId="17" fillId="25" borderId="26" xfId="0" applyFont="1" applyFill="1" applyBorder="1" applyAlignment="1">
      <alignment horizontal="center"/>
    </xf>
    <xf numFmtId="0" fontId="17" fillId="0" borderId="54" xfId="0" applyFont="1" applyBorder="1" applyAlignment="1">
      <alignment/>
    </xf>
    <xf numFmtId="0" fontId="17" fillId="0" borderId="54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/>
    </xf>
    <xf numFmtId="0" fontId="17" fillId="0" borderId="55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65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6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3" xfId="0" applyFont="1" applyBorder="1" applyAlignment="1">
      <alignment/>
    </xf>
    <xf numFmtId="0" fontId="17" fillId="25" borderId="33" xfId="0" applyFont="1" applyFill="1" applyBorder="1" applyAlignment="1">
      <alignment horizontal="center"/>
    </xf>
    <xf numFmtId="0" fontId="17" fillId="0" borderId="38" xfId="0" applyFont="1" applyBorder="1" applyAlignment="1">
      <alignment/>
    </xf>
    <xf numFmtId="0" fontId="17" fillId="0" borderId="55" xfId="0" applyFont="1" applyFill="1" applyBorder="1" applyAlignment="1">
      <alignment/>
    </xf>
    <xf numFmtId="0" fontId="17" fillId="0" borderId="68" xfId="0" applyFont="1" applyBorder="1" applyAlignment="1">
      <alignment horizontal="center"/>
    </xf>
    <xf numFmtId="0" fontId="13" fillId="0" borderId="0" xfId="57" applyFont="1">
      <alignment/>
      <protection/>
    </xf>
    <xf numFmtId="0" fontId="13" fillId="0" borderId="0" xfId="57" applyFont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NumberFormat="1" applyFont="1" applyAlignment="1" applyProtection="1">
      <alignment horizontal="left" vertical="top" wrapText="1"/>
      <protection/>
    </xf>
    <xf numFmtId="0" fontId="17" fillId="0" borderId="0" xfId="0" applyNumberFormat="1" applyFont="1" applyAlignment="1" applyProtection="1">
      <alignment horizontal="left" vertical="top"/>
      <protection/>
    </xf>
    <xf numFmtId="0" fontId="17" fillId="0" borderId="0" xfId="0" applyFont="1" applyAlignment="1">
      <alignment horizontal="right" vertical="top"/>
    </xf>
    <xf numFmtId="0" fontId="12" fillId="0" borderId="0" xfId="55" applyFont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13" fillId="0" borderId="66" xfId="0" applyFont="1" applyBorder="1" applyAlignment="1">
      <alignment/>
    </xf>
    <xf numFmtId="0" fontId="17" fillId="0" borderId="75" xfId="0" applyFont="1" applyBorder="1" applyAlignment="1">
      <alignment/>
    </xf>
    <xf numFmtId="1" fontId="17" fillId="0" borderId="67" xfId="0" applyNumberFormat="1" applyFont="1" applyBorder="1" applyAlignment="1">
      <alignment horizontal="center"/>
    </xf>
    <xf numFmtId="1" fontId="17" fillId="0" borderId="68" xfId="0" applyNumberFormat="1" applyFont="1" applyBorder="1" applyAlignment="1">
      <alignment horizontal="center"/>
    </xf>
    <xf numFmtId="0" fontId="17" fillId="0" borderId="66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17" fillId="0" borderId="75" xfId="0" applyFont="1" applyBorder="1" applyAlignment="1">
      <alignment horizontal="left"/>
    </xf>
    <xf numFmtId="0" fontId="17" fillId="0" borderId="77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2" fontId="17" fillId="0" borderId="77" xfId="0" applyNumberFormat="1" applyFont="1" applyBorder="1" applyAlignment="1">
      <alignment horizontal="center"/>
    </xf>
    <xf numFmtId="2" fontId="17" fillId="0" borderId="67" xfId="0" applyNumberFormat="1" applyFont="1" applyBorder="1" applyAlignment="1">
      <alignment horizontal="center"/>
    </xf>
    <xf numFmtId="2" fontId="17" fillId="0" borderId="68" xfId="0" applyNumberFormat="1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2" fontId="17" fillId="0" borderId="22" xfId="0" applyNumberFormat="1" applyFont="1" applyBorder="1" applyAlignment="1">
      <alignment horizontal="center" vertical="center"/>
    </xf>
    <xf numFmtId="2" fontId="17" fillId="0" borderId="63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17" fillId="0" borderId="54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0" fontId="17" fillId="0" borderId="72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7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79" xfId="0" applyFont="1" applyBorder="1" applyAlignment="1">
      <alignment horizontal="left" vertical="center"/>
    </xf>
    <xf numFmtId="0" fontId="17" fillId="0" borderId="15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17" fillId="0" borderId="66" xfId="0" applyNumberFormat="1" applyFont="1" applyBorder="1" applyAlignment="1">
      <alignment horizontal="center"/>
    </xf>
    <xf numFmtId="0" fontId="13" fillId="25" borderId="22" xfId="0" applyFont="1" applyFill="1" applyBorder="1" applyAlignment="1">
      <alignment horizontal="left"/>
    </xf>
    <xf numFmtId="0" fontId="13" fillId="25" borderId="63" xfId="0" applyFont="1" applyFill="1" applyBorder="1" applyAlignment="1">
      <alignment horizontal="left"/>
    </xf>
    <xf numFmtId="0" fontId="13" fillId="25" borderId="18" xfId="0" applyFont="1" applyFill="1" applyBorder="1" applyAlignment="1">
      <alignment horizontal="left"/>
    </xf>
    <xf numFmtId="2" fontId="17" fillId="0" borderId="22" xfId="0" applyNumberFormat="1" applyFont="1" applyBorder="1" applyAlignment="1">
      <alignment horizontal="center"/>
    </xf>
    <xf numFmtId="2" fontId="17" fillId="0" borderId="63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3" fillId="25" borderId="27" xfId="0" applyFont="1" applyFill="1" applyBorder="1" applyAlignment="1">
      <alignment horizontal="left"/>
    </xf>
    <xf numFmtId="0" fontId="13" fillId="25" borderId="54" xfId="0" applyFont="1" applyFill="1" applyBorder="1" applyAlignment="1">
      <alignment horizontal="left"/>
    </xf>
    <xf numFmtId="0" fontId="13" fillId="25" borderId="23" xfId="0" applyFont="1" applyFill="1" applyBorder="1" applyAlignment="1">
      <alignment horizontal="left"/>
    </xf>
    <xf numFmtId="2" fontId="17" fillId="0" borderId="27" xfId="0" applyNumberFormat="1" applyFont="1" applyBorder="1" applyAlignment="1">
      <alignment horizontal="center"/>
    </xf>
    <xf numFmtId="2" fontId="17" fillId="0" borderId="54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3" fillId="25" borderId="34" xfId="0" applyFont="1" applyFill="1" applyBorder="1" applyAlignment="1">
      <alignment horizontal="left"/>
    </xf>
    <xf numFmtId="0" fontId="13" fillId="25" borderId="55" xfId="0" applyFont="1" applyFill="1" applyBorder="1" applyAlignment="1">
      <alignment horizontal="left"/>
    </xf>
    <xf numFmtId="0" fontId="13" fillId="25" borderId="30" xfId="0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6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0" fontId="12" fillId="0" borderId="0" xfId="57" applyFont="1">
      <alignment/>
      <protection/>
    </xf>
    <xf numFmtId="0" fontId="12" fillId="0" borderId="70" xfId="57" applyFont="1" applyBorder="1" applyAlignment="1">
      <alignment horizontal="center"/>
      <protection/>
    </xf>
    <xf numFmtId="0" fontId="12" fillId="0" borderId="70" xfId="57" applyFont="1" applyBorder="1" applyAlignment="1">
      <alignment horizontal="center" vertical="center" wrapText="1"/>
      <protection/>
    </xf>
    <xf numFmtId="0" fontId="12" fillId="0" borderId="71" xfId="57" applyFont="1" applyBorder="1" applyAlignment="1">
      <alignment horizontal="center" vertical="center"/>
      <protection/>
    </xf>
    <xf numFmtId="0" fontId="12" fillId="0" borderId="44" xfId="57" applyFont="1" applyBorder="1" applyAlignment="1">
      <alignment horizontal="center" vertical="center"/>
      <protection/>
    </xf>
    <xf numFmtId="0" fontId="12" fillId="0" borderId="45" xfId="57" applyFont="1" applyBorder="1" applyAlignment="1">
      <alignment horizontal="center" vertical="center"/>
      <protection/>
    </xf>
    <xf numFmtId="0" fontId="12" fillId="0" borderId="71" xfId="57" applyFont="1" applyBorder="1" applyAlignment="1">
      <alignment horizontal="center" vertical="center" wrapText="1"/>
      <protection/>
    </xf>
    <xf numFmtId="0" fontId="12" fillId="0" borderId="45" xfId="57" applyFont="1" applyBorder="1" applyAlignment="1">
      <alignment horizontal="center" vertical="center" wrapText="1"/>
      <protection/>
    </xf>
    <xf numFmtId="0" fontId="12" fillId="0" borderId="71" xfId="57" applyFont="1" applyBorder="1" applyAlignment="1">
      <alignment horizontal="center" wrapText="1"/>
      <protection/>
    </xf>
    <xf numFmtId="0" fontId="12" fillId="0" borderId="44" xfId="57" applyFont="1" applyBorder="1" applyAlignment="1">
      <alignment horizontal="center" wrapText="1"/>
      <protection/>
    </xf>
    <xf numFmtId="0" fontId="12" fillId="0" borderId="45" xfId="57" applyFont="1" applyBorder="1" applyAlignment="1">
      <alignment horizontal="center" wrapText="1"/>
      <protection/>
    </xf>
    <xf numFmtId="0" fontId="12" fillId="0" borderId="70" xfId="57" applyFont="1" applyBorder="1" applyAlignment="1">
      <alignment horizontal="center" vertical="top" wrapText="1"/>
      <protection/>
    </xf>
    <xf numFmtId="0" fontId="12" fillId="0" borderId="41" xfId="57" applyFont="1" applyBorder="1" applyAlignment="1">
      <alignment horizontal="center"/>
      <protection/>
    </xf>
    <xf numFmtId="0" fontId="12" fillId="0" borderId="41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wrapText="1"/>
      <protection/>
    </xf>
    <xf numFmtId="0" fontId="12" fillId="0" borderId="15" xfId="57" applyFont="1" applyBorder="1" applyAlignment="1">
      <alignment horizontal="center" wrapText="1"/>
      <protection/>
    </xf>
    <xf numFmtId="0" fontId="12" fillId="0" borderId="12" xfId="57" applyFont="1" applyBorder="1" applyAlignment="1">
      <alignment horizontal="center" wrapText="1"/>
      <protection/>
    </xf>
    <xf numFmtId="0" fontId="12" fillId="0" borderId="41" xfId="57" applyFont="1" applyBorder="1" applyAlignment="1">
      <alignment horizontal="center" vertical="top" wrapText="1"/>
      <protection/>
    </xf>
    <xf numFmtId="0" fontId="12" fillId="0" borderId="42" xfId="57" applyFont="1" applyBorder="1" applyAlignment="1">
      <alignment horizontal="center"/>
      <protection/>
    </xf>
    <xf numFmtId="0" fontId="12" fillId="0" borderId="42" xfId="57" applyFont="1" applyBorder="1">
      <alignment/>
      <protection/>
    </xf>
    <xf numFmtId="0" fontId="12" fillId="0" borderId="42" xfId="57" applyFont="1" applyFill="1" applyBorder="1" applyAlignment="1">
      <alignment vertical="center"/>
      <protection/>
    </xf>
    <xf numFmtId="0" fontId="12" fillId="0" borderId="42" xfId="57" applyFont="1" applyFill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2" xfId="57" applyFont="1" applyBorder="1" applyAlignment="1">
      <alignment vertical="center"/>
      <protection/>
    </xf>
    <xf numFmtId="0" fontId="12" fillId="0" borderId="42" xfId="57" applyFont="1" applyBorder="1" applyAlignment="1">
      <alignment horizontal="center" vertical="top" wrapText="1"/>
      <protection/>
    </xf>
    <xf numFmtId="0" fontId="17" fillId="0" borderId="66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13" fillId="0" borderId="4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8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6"/>
  <sheetViews>
    <sheetView tabSelected="1" view="pageBreakPreview" zoomScaleSheetLayoutView="100" workbookViewId="0" topLeftCell="A124">
      <selection activeCell="K137" sqref="K137"/>
    </sheetView>
  </sheetViews>
  <sheetFormatPr defaultColWidth="9.140625" defaultRowHeight="15"/>
  <cols>
    <col min="1" max="1" width="4.28125" style="23" customWidth="1"/>
    <col min="2" max="2" width="34.7109375" style="0" customWidth="1"/>
    <col min="3" max="3" width="12.7109375" style="1" customWidth="1"/>
    <col min="4" max="4" width="6.7109375" style="1" bestFit="1" customWidth="1"/>
    <col min="5" max="5" width="4.28125" style="1" bestFit="1" customWidth="1"/>
    <col min="6" max="6" width="3.00390625" style="1" bestFit="1" customWidth="1"/>
    <col min="7" max="8" width="2.8515625" style="1" customWidth="1"/>
    <col min="9" max="9" width="4.28125" style="1" bestFit="1" customWidth="1"/>
    <col min="10" max="10" width="2.8515625" style="1" customWidth="1"/>
    <col min="11" max="11" width="4.28125" style="1" bestFit="1" customWidth="1"/>
    <col min="12" max="12" width="2.8515625" style="1" customWidth="1"/>
    <col min="13" max="14" width="5.28125" style="1" customWidth="1"/>
    <col min="15" max="15" width="5.140625" style="1" customWidth="1"/>
    <col min="16" max="16" width="5.28125" style="1" customWidth="1"/>
    <col min="17" max="17" width="7.00390625" style="0" customWidth="1"/>
    <col min="18" max="18" width="6.8515625" style="0" customWidth="1"/>
    <col min="19" max="19" width="8.7109375" style="0" customWidth="1"/>
    <col min="20" max="20" width="8.57421875" style="0" customWidth="1"/>
    <col min="21" max="21" width="9.57421875" style="0" customWidth="1"/>
    <col min="22" max="22" width="8.140625" style="0" bestFit="1" customWidth="1"/>
    <col min="23" max="23" width="9.00390625" style="0" bestFit="1" customWidth="1"/>
  </cols>
  <sheetData>
    <row r="1" spans="1:21" ht="82.5" customHeight="1">
      <c r="A1" s="217" t="s">
        <v>190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U1" s="99" t="s">
        <v>76</v>
      </c>
    </row>
    <row r="2" spans="1:21" ht="15.75">
      <c r="A2" s="145" t="s">
        <v>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5.75">
      <c r="A3" s="146" t="s">
        <v>78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ht="15.75" thickBot="1"/>
    <row r="5" spans="1:21" ht="12" customHeight="1">
      <c r="A5" s="156" t="s">
        <v>79</v>
      </c>
      <c r="B5" s="177" t="s">
        <v>80</v>
      </c>
      <c r="C5" s="156" t="s">
        <v>81</v>
      </c>
      <c r="D5" s="156" t="s">
        <v>105</v>
      </c>
      <c r="E5" s="150" t="s">
        <v>82</v>
      </c>
      <c r="F5" s="151"/>
      <c r="G5" s="151"/>
      <c r="H5" s="152"/>
      <c r="I5" s="150" t="s">
        <v>83</v>
      </c>
      <c r="J5" s="151"/>
      <c r="K5" s="151"/>
      <c r="L5" s="152"/>
      <c r="M5" s="159" t="s">
        <v>84</v>
      </c>
      <c r="N5" s="160"/>
      <c r="O5" s="150" t="s">
        <v>85</v>
      </c>
      <c r="P5" s="152"/>
      <c r="Q5" s="171" t="s">
        <v>86</v>
      </c>
      <c r="R5" s="172"/>
      <c r="S5" s="173"/>
      <c r="T5" s="147" t="s">
        <v>87</v>
      </c>
      <c r="U5" s="147" t="s">
        <v>88</v>
      </c>
    </row>
    <row r="6" spans="1:21" ht="15.75" customHeight="1" thickBot="1">
      <c r="A6" s="157"/>
      <c r="B6" s="178"/>
      <c r="C6" s="157"/>
      <c r="D6" s="157"/>
      <c r="E6" s="153"/>
      <c r="F6" s="154"/>
      <c r="G6" s="154"/>
      <c r="H6" s="155"/>
      <c r="I6" s="153"/>
      <c r="J6" s="154"/>
      <c r="K6" s="154"/>
      <c r="L6" s="155"/>
      <c r="M6" s="161"/>
      <c r="N6" s="162"/>
      <c r="O6" s="153"/>
      <c r="P6" s="155"/>
      <c r="Q6" s="174"/>
      <c r="R6" s="175"/>
      <c r="S6" s="176"/>
      <c r="T6" s="148"/>
      <c r="U6" s="148"/>
    </row>
    <row r="7" spans="1:23" ht="13.5" customHeight="1" thickBot="1">
      <c r="A7" s="158"/>
      <c r="B7" s="25" t="s">
        <v>89</v>
      </c>
      <c r="C7" s="158"/>
      <c r="D7" s="158"/>
      <c r="E7" s="25" t="s">
        <v>1</v>
      </c>
      <c r="F7" s="26" t="s">
        <v>2</v>
      </c>
      <c r="G7" s="26" t="s">
        <v>3</v>
      </c>
      <c r="H7" s="27" t="s">
        <v>4</v>
      </c>
      <c r="I7" s="25" t="s">
        <v>1</v>
      </c>
      <c r="J7" s="26" t="s">
        <v>2</v>
      </c>
      <c r="K7" s="26" t="s">
        <v>3</v>
      </c>
      <c r="L7" s="27" t="s">
        <v>4</v>
      </c>
      <c r="M7" s="28" t="s">
        <v>5</v>
      </c>
      <c r="N7" s="29" t="s">
        <v>6</v>
      </c>
      <c r="O7" s="28" t="s">
        <v>5</v>
      </c>
      <c r="P7" s="29" t="s">
        <v>6</v>
      </c>
      <c r="Q7" s="25" t="s">
        <v>90</v>
      </c>
      <c r="R7" s="26" t="s">
        <v>7</v>
      </c>
      <c r="S7" s="30" t="s">
        <v>8</v>
      </c>
      <c r="T7" s="149"/>
      <c r="U7" s="149"/>
      <c r="V7" s="21"/>
      <c r="W7" s="21"/>
    </row>
    <row r="8" spans="1:21" ht="15">
      <c r="A8" s="31">
        <v>1</v>
      </c>
      <c r="B8" s="214" t="s">
        <v>93</v>
      </c>
      <c r="C8" s="33" t="s">
        <v>174</v>
      </c>
      <c r="D8" s="34" t="s">
        <v>9</v>
      </c>
      <c r="E8" s="35">
        <v>2</v>
      </c>
      <c r="F8" s="36">
        <v>2</v>
      </c>
      <c r="G8" s="36"/>
      <c r="H8" s="37"/>
      <c r="I8" s="35"/>
      <c r="J8" s="36"/>
      <c r="K8" s="36"/>
      <c r="L8" s="37"/>
      <c r="M8" s="33">
        <v>5</v>
      </c>
      <c r="N8" s="33"/>
      <c r="O8" s="33" t="s">
        <v>40</v>
      </c>
      <c r="P8" s="38"/>
      <c r="Q8" s="56">
        <v>28</v>
      </c>
      <c r="R8" s="57">
        <v>28</v>
      </c>
      <c r="S8" s="58">
        <v>56</v>
      </c>
      <c r="T8" s="34">
        <v>69</v>
      </c>
      <c r="U8" s="33">
        <v>125</v>
      </c>
    </row>
    <row r="9" spans="1:21" ht="15">
      <c r="A9" s="39">
        <v>2</v>
      </c>
      <c r="B9" s="32" t="s">
        <v>91</v>
      </c>
      <c r="C9" s="40" t="s">
        <v>175</v>
      </c>
      <c r="D9" s="41" t="s">
        <v>9</v>
      </c>
      <c r="E9" s="42">
        <v>2</v>
      </c>
      <c r="F9" s="43"/>
      <c r="G9" s="43">
        <v>2</v>
      </c>
      <c r="H9" s="44"/>
      <c r="I9" s="42"/>
      <c r="J9" s="43"/>
      <c r="K9" s="43"/>
      <c r="L9" s="44"/>
      <c r="M9" s="40">
        <v>4</v>
      </c>
      <c r="N9" s="40"/>
      <c r="O9" s="40" t="s">
        <v>39</v>
      </c>
      <c r="P9" s="45"/>
      <c r="Q9" s="42">
        <v>28</v>
      </c>
      <c r="R9" s="43">
        <v>28</v>
      </c>
      <c r="S9" s="44">
        <v>56</v>
      </c>
      <c r="T9" s="41">
        <v>44</v>
      </c>
      <c r="U9" s="40">
        <v>100</v>
      </c>
    </row>
    <row r="10" spans="1:21" ht="15">
      <c r="A10" s="39">
        <v>3</v>
      </c>
      <c r="B10" s="32" t="s">
        <v>96</v>
      </c>
      <c r="C10" s="40" t="s">
        <v>176</v>
      </c>
      <c r="D10" s="41" t="s">
        <v>10</v>
      </c>
      <c r="E10" s="42"/>
      <c r="F10" s="43">
        <v>2</v>
      </c>
      <c r="G10" s="43"/>
      <c r="H10" s="44"/>
      <c r="I10" s="42"/>
      <c r="J10" s="43"/>
      <c r="K10" s="43"/>
      <c r="L10" s="44"/>
      <c r="M10" s="40">
        <v>3</v>
      </c>
      <c r="N10" s="40"/>
      <c r="O10" s="40" t="s">
        <v>39</v>
      </c>
      <c r="P10" s="45"/>
      <c r="Q10" s="42">
        <v>0</v>
      </c>
      <c r="R10" s="43">
        <v>28</v>
      </c>
      <c r="S10" s="44">
        <v>28</v>
      </c>
      <c r="T10" s="41">
        <v>47</v>
      </c>
      <c r="U10" s="40">
        <v>75</v>
      </c>
    </row>
    <row r="11" spans="1:21" ht="15">
      <c r="A11" s="39">
        <v>4</v>
      </c>
      <c r="B11" s="32" t="s">
        <v>94</v>
      </c>
      <c r="C11" s="40" t="s">
        <v>177</v>
      </c>
      <c r="D11" s="41" t="s">
        <v>9</v>
      </c>
      <c r="E11" s="42">
        <v>1</v>
      </c>
      <c r="F11" s="43"/>
      <c r="G11" s="43">
        <v>2</v>
      </c>
      <c r="H11" s="44"/>
      <c r="I11" s="42"/>
      <c r="J11" s="43"/>
      <c r="K11" s="43"/>
      <c r="L11" s="44"/>
      <c r="M11" s="40">
        <v>3</v>
      </c>
      <c r="N11" s="40"/>
      <c r="O11" s="40" t="s">
        <v>39</v>
      </c>
      <c r="P11" s="45"/>
      <c r="Q11" s="42">
        <v>14</v>
      </c>
      <c r="R11" s="43">
        <v>28</v>
      </c>
      <c r="S11" s="44">
        <v>42</v>
      </c>
      <c r="T11" s="41">
        <v>33</v>
      </c>
      <c r="U11" s="40">
        <v>75</v>
      </c>
    </row>
    <row r="12" spans="1:21" ht="15">
      <c r="A12" s="39">
        <v>5</v>
      </c>
      <c r="B12" s="32" t="s">
        <v>95</v>
      </c>
      <c r="C12" s="40" t="s">
        <v>178</v>
      </c>
      <c r="D12" s="41" t="s">
        <v>9</v>
      </c>
      <c r="E12" s="42">
        <v>2</v>
      </c>
      <c r="F12" s="43"/>
      <c r="G12" s="43">
        <v>2</v>
      </c>
      <c r="H12" s="44"/>
      <c r="I12" s="42"/>
      <c r="J12" s="43"/>
      <c r="K12" s="43"/>
      <c r="L12" s="44"/>
      <c r="M12" s="40">
        <v>5</v>
      </c>
      <c r="N12" s="40"/>
      <c r="O12" s="40" t="s">
        <v>40</v>
      </c>
      <c r="P12" s="45"/>
      <c r="Q12" s="42">
        <v>28</v>
      </c>
      <c r="R12" s="43">
        <v>28</v>
      </c>
      <c r="S12" s="44">
        <v>56</v>
      </c>
      <c r="T12" s="41">
        <v>69</v>
      </c>
      <c r="U12" s="40">
        <v>125</v>
      </c>
    </row>
    <row r="13" spans="1:21" ht="15">
      <c r="A13" s="39">
        <v>6</v>
      </c>
      <c r="B13" s="32" t="s">
        <v>92</v>
      </c>
      <c r="C13" s="40" t="s">
        <v>179</v>
      </c>
      <c r="D13" s="41" t="s">
        <v>11</v>
      </c>
      <c r="E13" s="42">
        <v>2</v>
      </c>
      <c r="F13" s="43"/>
      <c r="G13" s="43">
        <v>2</v>
      </c>
      <c r="H13" s="44"/>
      <c r="I13" s="42"/>
      <c r="J13" s="43"/>
      <c r="K13" s="43"/>
      <c r="L13" s="44"/>
      <c r="M13" s="40">
        <v>4</v>
      </c>
      <c r="N13" s="40"/>
      <c r="O13" s="40" t="s">
        <v>40</v>
      </c>
      <c r="P13" s="45"/>
      <c r="Q13" s="42">
        <v>28</v>
      </c>
      <c r="R13" s="43">
        <v>28</v>
      </c>
      <c r="S13" s="44">
        <v>56</v>
      </c>
      <c r="T13" s="41">
        <v>44</v>
      </c>
      <c r="U13" s="40">
        <v>100</v>
      </c>
    </row>
    <row r="14" spans="1:21" ht="15">
      <c r="A14" s="39">
        <v>7</v>
      </c>
      <c r="B14" s="32" t="s">
        <v>171</v>
      </c>
      <c r="C14" s="40" t="s">
        <v>180</v>
      </c>
      <c r="D14" s="41" t="s">
        <v>11</v>
      </c>
      <c r="E14" s="42">
        <v>2</v>
      </c>
      <c r="F14" s="43">
        <v>2</v>
      </c>
      <c r="G14" s="43">
        <v>1</v>
      </c>
      <c r="H14" s="44"/>
      <c r="I14" s="42"/>
      <c r="J14" s="43"/>
      <c r="K14" s="43"/>
      <c r="L14" s="44"/>
      <c r="M14" s="40">
        <v>5</v>
      </c>
      <c r="N14" s="40"/>
      <c r="O14" s="40" t="s">
        <v>40</v>
      </c>
      <c r="P14" s="45"/>
      <c r="Q14" s="42">
        <v>28</v>
      </c>
      <c r="R14" s="43">
        <v>42</v>
      </c>
      <c r="S14" s="44">
        <v>70</v>
      </c>
      <c r="T14" s="41">
        <v>55</v>
      </c>
      <c r="U14" s="40">
        <v>125</v>
      </c>
    </row>
    <row r="15" spans="1:21" ht="15.75" thickBot="1">
      <c r="A15" s="46">
        <v>8</v>
      </c>
      <c r="B15" s="47" t="s">
        <v>97</v>
      </c>
      <c r="C15" s="48" t="s">
        <v>181</v>
      </c>
      <c r="D15" s="49" t="s">
        <v>10</v>
      </c>
      <c r="E15" s="50"/>
      <c r="F15" s="51">
        <v>2</v>
      </c>
      <c r="G15" s="51"/>
      <c r="H15" s="52"/>
      <c r="I15" s="50"/>
      <c r="J15" s="51"/>
      <c r="K15" s="51"/>
      <c r="L15" s="52"/>
      <c r="M15" s="53">
        <v>1</v>
      </c>
      <c r="N15" s="53"/>
      <c r="O15" s="53" t="s">
        <v>12</v>
      </c>
      <c r="P15" s="54"/>
      <c r="Q15" s="218">
        <v>0</v>
      </c>
      <c r="R15" s="79">
        <v>28</v>
      </c>
      <c r="S15" s="80">
        <v>28</v>
      </c>
      <c r="T15" s="49">
        <v>0</v>
      </c>
      <c r="U15" s="53">
        <v>28</v>
      </c>
    </row>
    <row r="16" spans="1:21" ht="15">
      <c r="A16" s="39">
        <v>9</v>
      </c>
      <c r="B16" s="32" t="s">
        <v>98</v>
      </c>
      <c r="C16" s="33" t="s">
        <v>182</v>
      </c>
      <c r="D16" s="41" t="s">
        <v>9</v>
      </c>
      <c r="E16" s="42"/>
      <c r="F16" s="43"/>
      <c r="G16" s="43"/>
      <c r="H16" s="121"/>
      <c r="I16" s="35">
        <v>2</v>
      </c>
      <c r="J16" s="36">
        <v>2</v>
      </c>
      <c r="K16" s="36"/>
      <c r="L16" s="37"/>
      <c r="M16" s="41"/>
      <c r="N16" s="40">
        <v>5</v>
      </c>
      <c r="O16" s="40"/>
      <c r="P16" s="55" t="s">
        <v>42</v>
      </c>
      <c r="Q16" s="35">
        <v>28</v>
      </c>
      <c r="R16" s="36">
        <v>28</v>
      </c>
      <c r="S16" s="37">
        <v>56</v>
      </c>
      <c r="T16" s="41">
        <v>69</v>
      </c>
      <c r="U16" s="40">
        <v>125</v>
      </c>
    </row>
    <row r="17" spans="1:21" ht="15">
      <c r="A17" s="39">
        <v>10</v>
      </c>
      <c r="B17" s="32" t="s">
        <v>99</v>
      </c>
      <c r="C17" s="40" t="s">
        <v>183</v>
      </c>
      <c r="D17" s="41" t="s">
        <v>9</v>
      </c>
      <c r="E17" s="42"/>
      <c r="F17" s="43"/>
      <c r="G17" s="43"/>
      <c r="H17" s="121"/>
      <c r="I17" s="42">
        <v>2</v>
      </c>
      <c r="J17" s="43"/>
      <c r="K17" s="43">
        <v>2</v>
      </c>
      <c r="L17" s="44"/>
      <c r="M17" s="41"/>
      <c r="N17" s="40">
        <v>4</v>
      </c>
      <c r="O17" s="40"/>
      <c r="P17" s="55" t="s">
        <v>41</v>
      </c>
      <c r="Q17" s="42">
        <v>28</v>
      </c>
      <c r="R17" s="43">
        <v>28</v>
      </c>
      <c r="S17" s="44">
        <v>56</v>
      </c>
      <c r="T17" s="41">
        <v>44</v>
      </c>
      <c r="U17" s="40">
        <v>100</v>
      </c>
    </row>
    <row r="18" spans="1:21" ht="15">
      <c r="A18" s="39">
        <v>11</v>
      </c>
      <c r="B18" s="32" t="s">
        <v>100</v>
      </c>
      <c r="C18" s="40" t="s">
        <v>184</v>
      </c>
      <c r="D18" s="41" t="s">
        <v>9</v>
      </c>
      <c r="E18" s="42"/>
      <c r="F18" s="43"/>
      <c r="G18" s="43"/>
      <c r="H18" s="121"/>
      <c r="I18" s="42">
        <v>2</v>
      </c>
      <c r="J18" s="43"/>
      <c r="K18" s="43">
        <v>2</v>
      </c>
      <c r="L18" s="44"/>
      <c r="M18" s="41"/>
      <c r="N18" s="40">
        <v>4</v>
      </c>
      <c r="O18" s="40"/>
      <c r="P18" s="55" t="s">
        <v>41</v>
      </c>
      <c r="Q18" s="42">
        <v>28</v>
      </c>
      <c r="R18" s="43">
        <v>28</v>
      </c>
      <c r="S18" s="44">
        <v>56</v>
      </c>
      <c r="T18" s="41">
        <v>44</v>
      </c>
      <c r="U18" s="40">
        <v>100</v>
      </c>
    </row>
    <row r="19" spans="1:21" ht="15">
      <c r="A19" s="39">
        <v>12</v>
      </c>
      <c r="B19" s="59" t="s">
        <v>101</v>
      </c>
      <c r="C19" s="40" t="s">
        <v>185</v>
      </c>
      <c r="D19" s="41" t="s">
        <v>9</v>
      </c>
      <c r="E19" s="42"/>
      <c r="F19" s="43"/>
      <c r="G19" s="43"/>
      <c r="H19" s="121"/>
      <c r="I19" s="42">
        <v>2</v>
      </c>
      <c r="J19" s="43"/>
      <c r="K19" s="43">
        <v>2</v>
      </c>
      <c r="L19" s="44"/>
      <c r="M19" s="41"/>
      <c r="N19" s="40">
        <v>5</v>
      </c>
      <c r="O19" s="40"/>
      <c r="P19" s="55" t="s">
        <v>42</v>
      </c>
      <c r="Q19" s="42">
        <v>28</v>
      </c>
      <c r="R19" s="43">
        <v>28</v>
      </c>
      <c r="S19" s="44">
        <v>56</v>
      </c>
      <c r="T19" s="41">
        <v>69</v>
      </c>
      <c r="U19" s="40">
        <v>125</v>
      </c>
    </row>
    <row r="20" spans="1:21" ht="15">
      <c r="A20" s="39">
        <v>13</v>
      </c>
      <c r="B20" s="32" t="s">
        <v>172</v>
      </c>
      <c r="C20" s="40" t="s">
        <v>186</v>
      </c>
      <c r="D20" s="41" t="s">
        <v>11</v>
      </c>
      <c r="E20" s="42"/>
      <c r="F20" s="43"/>
      <c r="G20" s="43"/>
      <c r="H20" s="220"/>
      <c r="I20" s="42">
        <v>2</v>
      </c>
      <c r="J20" s="43">
        <v>2</v>
      </c>
      <c r="K20" s="43"/>
      <c r="L20" s="44"/>
      <c r="M20" s="41"/>
      <c r="N20" s="40">
        <v>3</v>
      </c>
      <c r="O20" s="40"/>
      <c r="P20" s="55" t="s">
        <v>41</v>
      </c>
      <c r="Q20" s="42">
        <v>28</v>
      </c>
      <c r="R20" s="43">
        <v>28</v>
      </c>
      <c r="S20" s="44">
        <v>56</v>
      </c>
      <c r="T20" s="41">
        <v>44</v>
      </c>
      <c r="U20" s="40">
        <v>100</v>
      </c>
    </row>
    <row r="21" spans="1:21" ht="15">
      <c r="A21" s="39">
        <v>14</v>
      </c>
      <c r="B21" s="32" t="s">
        <v>102</v>
      </c>
      <c r="C21" s="40" t="s">
        <v>187</v>
      </c>
      <c r="D21" s="41" t="s">
        <v>11</v>
      </c>
      <c r="E21" s="42"/>
      <c r="F21" s="43"/>
      <c r="G21" s="43"/>
      <c r="H21" s="121"/>
      <c r="I21" s="42">
        <v>2</v>
      </c>
      <c r="J21" s="43"/>
      <c r="K21" s="43">
        <v>2</v>
      </c>
      <c r="L21" s="44"/>
      <c r="M21" s="41"/>
      <c r="N21" s="40">
        <v>5</v>
      </c>
      <c r="O21" s="40"/>
      <c r="P21" s="55" t="s">
        <v>42</v>
      </c>
      <c r="Q21" s="42">
        <v>28</v>
      </c>
      <c r="R21" s="43">
        <v>28</v>
      </c>
      <c r="S21" s="44">
        <v>56</v>
      </c>
      <c r="T21" s="41">
        <v>44</v>
      </c>
      <c r="U21" s="40">
        <v>100</v>
      </c>
    </row>
    <row r="22" spans="1:21" ht="15">
      <c r="A22" s="60">
        <v>15</v>
      </c>
      <c r="B22" s="61" t="s">
        <v>173</v>
      </c>
      <c r="C22" s="40" t="s">
        <v>188</v>
      </c>
      <c r="D22" s="62" t="s">
        <v>10</v>
      </c>
      <c r="E22" s="56"/>
      <c r="F22" s="57"/>
      <c r="G22" s="57"/>
      <c r="H22" s="119"/>
      <c r="I22" s="56"/>
      <c r="J22" s="57">
        <v>2</v>
      </c>
      <c r="K22" s="57"/>
      <c r="L22" s="58"/>
      <c r="M22" s="62"/>
      <c r="N22" s="63">
        <v>3</v>
      </c>
      <c r="O22" s="63"/>
      <c r="P22" s="64" t="s">
        <v>41</v>
      </c>
      <c r="Q22" s="56">
        <v>0</v>
      </c>
      <c r="R22" s="57">
        <v>28</v>
      </c>
      <c r="S22" s="58">
        <v>28</v>
      </c>
      <c r="T22" s="62">
        <v>47</v>
      </c>
      <c r="U22" s="63">
        <v>75</v>
      </c>
    </row>
    <row r="23" spans="1:21" ht="15.75" thickBot="1">
      <c r="A23" s="65">
        <v>16</v>
      </c>
      <c r="B23" s="66" t="s">
        <v>103</v>
      </c>
      <c r="C23" s="53" t="s">
        <v>189</v>
      </c>
      <c r="D23" s="67" t="s">
        <v>10</v>
      </c>
      <c r="E23" s="50"/>
      <c r="F23" s="51"/>
      <c r="G23" s="51"/>
      <c r="H23" s="126"/>
      <c r="I23" s="50"/>
      <c r="J23" s="51">
        <v>2</v>
      </c>
      <c r="K23" s="51"/>
      <c r="L23" s="52"/>
      <c r="M23" s="67"/>
      <c r="N23" s="68">
        <v>1</v>
      </c>
      <c r="O23" s="68"/>
      <c r="P23" s="69" t="s">
        <v>12</v>
      </c>
      <c r="Q23" s="50">
        <v>0</v>
      </c>
      <c r="R23" s="51">
        <v>28</v>
      </c>
      <c r="S23" s="52">
        <v>28</v>
      </c>
      <c r="T23" s="67">
        <v>0</v>
      </c>
      <c r="U23" s="68">
        <v>28</v>
      </c>
    </row>
    <row r="24" spans="1:21" s="11" customFormat="1" ht="15.75" thickBot="1">
      <c r="A24" s="181" t="s">
        <v>104</v>
      </c>
      <c r="B24" s="189"/>
      <c r="C24" s="190"/>
      <c r="D24" s="182"/>
      <c r="E24" s="196">
        <v>11</v>
      </c>
      <c r="F24" s="197">
        <v>8</v>
      </c>
      <c r="G24" s="197">
        <v>9</v>
      </c>
      <c r="H24" s="179">
        <v>0</v>
      </c>
      <c r="I24" s="196">
        <v>12</v>
      </c>
      <c r="J24" s="197">
        <v>8</v>
      </c>
      <c r="K24" s="197">
        <v>8</v>
      </c>
      <c r="L24" s="179">
        <v>0</v>
      </c>
      <c r="M24" s="73">
        <v>30</v>
      </c>
      <c r="N24" s="70">
        <v>30</v>
      </c>
      <c r="O24" s="181" t="s">
        <v>43</v>
      </c>
      <c r="P24" s="189"/>
      <c r="Q24" s="196">
        <v>322</v>
      </c>
      <c r="R24" s="197">
        <v>462</v>
      </c>
      <c r="S24" s="179">
        <v>784</v>
      </c>
      <c r="T24" s="182">
        <v>722</v>
      </c>
      <c r="U24" s="207">
        <v>1506</v>
      </c>
    </row>
    <row r="25" spans="1:21" s="10" customFormat="1" ht="15.75" customHeight="1" thickBot="1">
      <c r="A25" s="183"/>
      <c r="B25" s="191"/>
      <c r="C25" s="191"/>
      <c r="D25" s="184"/>
      <c r="E25" s="193"/>
      <c r="F25" s="195"/>
      <c r="G25" s="195"/>
      <c r="H25" s="180"/>
      <c r="I25" s="193"/>
      <c r="J25" s="195"/>
      <c r="K25" s="195"/>
      <c r="L25" s="180"/>
      <c r="M25" s="185">
        <v>60</v>
      </c>
      <c r="N25" s="186"/>
      <c r="O25" s="183"/>
      <c r="P25" s="191"/>
      <c r="Q25" s="193"/>
      <c r="R25" s="195"/>
      <c r="S25" s="180"/>
      <c r="T25" s="184"/>
      <c r="U25" s="208"/>
    </row>
    <row r="26" ht="7.5" customHeight="1">
      <c r="U26" s="12"/>
    </row>
    <row r="27" spans="2:21" ht="15">
      <c r="B27" s="91" t="s">
        <v>74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93"/>
      <c r="S27" s="91" t="s">
        <v>106</v>
      </c>
      <c r="T27" s="93"/>
      <c r="U27" s="97"/>
    </row>
    <row r="28" spans="2:21" ht="15">
      <c r="B28" s="98" t="s">
        <v>107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93"/>
      <c r="S28" s="98" t="s">
        <v>108</v>
      </c>
      <c r="T28" s="93"/>
      <c r="U28" s="97"/>
    </row>
    <row r="30" spans="1:21" ht="82.5" customHeight="1">
      <c r="A30" s="217" t="s">
        <v>190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16"/>
      <c r="Q30" s="215"/>
      <c r="R30" s="215"/>
      <c r="S30" s="215"/>
      <c r="T30" s="215"/>
      <c r="U30" s="99" t="s">
        <v>76</v>
      </c>
    </row>
    <row r="31" spans="1:21" ht="15.75" customHeight="1">
      <c r="A31" s="145" t="s">
        <v>77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5.75" customHeight="1">
      <c r="A32" s="146" t="s">
        <v>78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</row>
    <row r="33" ht="6.75" customHeight="1" thickBot="1"/>
    <row r="34" spans="1:21" ht="15.75" customHeight="1">
      <c r="A34" s="156" t="s">
        <v>79</v>
      </c>
      <c r="B34" s="177" t="s">
        <v>109</v>
      </c>
      <c r="C34" s="156" t="s">
        <v>81</v>
      </c>
      <c r="D34" s="156" t="s">
        <v>105</v>
      </c>
      <c r="E34" s="150" t="s">
        <v>82</v>
      </c>
      <c r="F34" s="151"/>
      <c r="G34" s="151"/>
      <c r="H34" s="152"/>
      <c r="I34" s="150" t="s">
        <v>83</v>
      </c>
      <c r="J34" s="151"/>
      <c r="K34" s="151"/>
      <c r="L34" s="152"/>
      <c r="M34" s="159" t="s">
        <v>84</v>
      </c>
      <c r="N34" s="160"/>
      <c r="O34" s="150" t="s">
        <v>85</v>
      </c>
      <c r="P34" s="152"/>
      <c r="Q34" s="171" t="s">
        <v>86</v>
      </c>
      <c r="R34" s="172"/>
      <c r="S34" s="173"/>
      <c r="T34" s="147" t="s">
        <v>87</v>
      </c>
      <c r="U34" s="147" t="s">
        <v>88</v>
      </c>
    </row>
    <row r="35" spans="1:21" ht="12" customHeight="1" thickBot="1">
      <c r="A35" s="157"/>
      <c r="B35" s="178"/>
      <c r="C35" s="157"/>
      <c r="D35" s="157"/>
      <c r="E35" s="153"/>
      <c r="F35" s="154"/>
      <c r="G35" s="154"/>
      <c r="H35" s="155"/>
      <c r="I35" s="153"/>
      <c r="J35" s="154"/>
      <c r="K35" s="154"/>
      <c r="L35" s="155"/>
      <c r="M35" s="161"/>
      <c r="N35" s="162"/>
      <c r="O35" s="153"/>
      <c r="P35" s="155"/>
      <c r="Q35" s="174"/>
      <c r="R35" s="175"/>
      <c r="S35" s="176"/>
      <c r="T35" s="148"/>
      <c r="U35" s="148"/>
    </row>
    <row r="36" spans="1:21" ht="13.5" customHeight="1" thickBot="1">
      <c r="A36" s="158"/>
      <c r="B36" s="25" t="s">
        <v>89</v>
      </c>
      <c r="C36" s="158"/>
      <c r="D36" s="158"/>
      <c r="E36" s="25" t="s">
        <v>1</v>
      </c>
      <c r="F36" s="26" t="s">
        <v>2</v>
      </c>
      <c r="G36" s="26" t="s">
        <v>3</v>
      </c>
      <c r="H36" s="27" t="s">
        <v>4</v>
      </c>
      <c r="I36" s="25" t="s">
        <v>1</v>
      </c>
      <c r="J36" s="26" t="s">
        <v>2</v>
      </c>
      <c r="K36" s="26" t="s">
        <v>3</v>
      </c>
      <c r="L36" s="27" t="s">
        <v>4</v>
      </c>
      <c r="M36" s="28" t="s">
        <v>5</v>
      </c>
      <c r="N36" s="29" t="s">
        <v>6</v>
      </c>
      <c r="O36" s="28" t="s">
        <v>5</v>
      </c>
      <c r="P36" s="29" t="s">
        <v>6</v>
      </c>
      <c r="Q36" s="25" t="s">
        <v>90</v>
      </c>
      <c r="R36" s="26" t="s">
        <v>7</v>
      </c>
      <c r="S36" s="30" t="s">
        <v>8</v>
      </c>
      <c r="T36" s="149"/>
      <c r="U36" s="149"/>
    </row>
    <row r="37" spans="1:21" ht="15">
      <c r="A37" s="31">
        <v>17</v>
      </c>
      <c r="B37" s="138" t="s">
        <v>110</v>
      </c>
      <c r="C37" s="118" t="s">
        <v>198</v>
      </c>
      <c r="D37" s="33" t="s">
        <v>11</v>
      </c>
      <c r="E37" s="74">
        <v>2</v>
      </c>
      <c r="F37" s="36"/>
      <c r="G37" s="36">
        <v>2</v>
      </c>
      <c r="H37" s="37"/>
      <c r="I37" s="35"/>
      <c r="J37" s="36"/>
      <c r="K37" s="36"/>
      <c r="L37" s="37"/>
      <c r="M37" s="33">
        <v>4</v>
      </c>
      <c r="N37" s="33"/>
      <c r="O37" s="33" t="s">
        <v>45</v>
      </c>
      <c r="P37" s="33"/>
      <c r="Q37" s="35">
        <v>28</v>
      </c>
      <c r="R37" s="43">
        <v>28</v>
      </c>
      <c r="S37" s="37">
        <v>56</v>
      </c>
      <c r="T37" s="33">
        <v>44</v>
      </c>
      <c r="U37" s="33">
        <v>100</v>
      </c>
    </row>
    <row r="38" spans="1:21" ht="15">
      <c r="A38" s="39">
        <v>18</v>
      </c>
      <c r="B38" s="95" t="s">
        <v>191</v>
      </c>
      <c r="C38" s="102" t="s">
        <v>199</v>
      </c>
      <c r="D38" s="40" t="s">
        <v>11</v>
      </c>
      <c r="E38" s="76">
        <v>2</v>
      </c>
      <c r="F38" s="43">
        <v>2</v>
      </c>
      <c r="G38" s="43">
        <v>1</v>
      </c>
      <c r="H38" s="44"/>
      <c r="I38" s="42"/>
      <c r="J38" s="43"/>
      <c r="K38" s="43"/>
      <c r="L38" s="44"/>
      <c r="M38" s="40">
        <v>5</v>
      </c>
      <c r="N38" s="40"/>
      <c r="O38" s="40" t="s">
        <v>45</v>
      </c>
      <c r="P38" s="40"/>
      <c r="Q38" s="42">
        <v>28</v>
      </c>
      <c r="R38" s="43">
        <v>42</v>
      </c>
      <c r="S38" s="44">
        <v>70</v>
      </c>
      <c r="T38" s="40">
        <v>55</v>
      </c>
      <c r="U38" s="40">
        <v>125</v>
      </c>
    </row>
    <row r="39" spans="1:21" ht="15">
      <c r="A39" s="39">
        <v>19</v>
      </c>
      <c r="B39" s="245" t="s">
        <v>193</v>
      </c>
      <c r="C39" s="101" t="s">
        <v>200</v>
      </c>
      <c r="D39" s="40" t="s">
        <v>9</v>
      </c>
      <c r="E39" s="76">
        <v>2</v>
      </c>
      <c r="F39" s="43"/>
      <c r="G39" s="43">
        <v>2</v>
      </c>
      <c r="H39" s="44"/>
      <c r="I39" s="42"/>
      <c r="J39" s="43"/>
      <c r="K39" s="43"/>
      <c r="L39" s="44"/>
      <c r="M39" s="40">
        <v>5</v>
      </c>
      <c r="N39" s="40"/>
      <c r="O39" s="40" t="s">
        <v>45</v>
      </c>
      <c r="P39" s="40"/>
      <c r="Q39" s="42">
        <v>28</v>
      </c>
      <c r="R39" s="43">
        <v>28</v>
      </c>
      <c r="S39" s="44">
        <v>56</v>
      </c>
      <c r="T39" s="40">
        <v>69</v>
      </c>
      <c r="U39" s="40">
        <v>125</v>
      </c>
    </row>
    <row r="40" spans="1:21" ht="15">
      <c r="A40" s="39">
        <v>20</v>
      </c>
      <c r="B40" s="96" t="s">
        <v>112</v>
      </c>
      <c r="C40" s="102" t="s">
        <v>201</v>
      </c>
      <c r="D40" s="40" t="s">
        <v>9</v>
      </c>
      <c r="E40" s="76">
        <v>2</v>
      </c>
      <c r="F40" s="43"/>
      <c r="G40" s="43">
        <v>2</v>
      </c>
      <c r="H40" s="44"/>
      <c r="I40" s="42"/>
      <c r="J40" s="43"/>
      <c r="K40" s="43"/>
      <c r="L40" s="44"/>
      <c r="M40" s="40">
        <v>5</v>
      </c>
      <c r="N40" s="40"/>
      <c r="O40" s="40" t="s">
        <v>44</v>
      </c>
      <c r="P40" s="40"/>
      <c r="Q40" s="42">
        <v>28</v>
      </c>
      <c r="R40" s="43">
        <v>28</v>
      </c>
      <c r="S40" s="44">
        <v>56</v>
      </c>
      <c r="T40" s="40">
        <v>69</v>
      </c>
      <c r="U40" s="40">
        <v>125</v>
      </c>
    </row>
    <row r="41" spans="1:30" ht="15">
      <c r="A41" s="39">
        <v>21</v>
      </c>
      <c r="B41" s="96" t="s">
        <v>111</v>
      </c>
      <c r="C41" s="102" t="s">
        <v>202</v>
      </c>
      <c r="D41" s="86" t="s">
        <v>11</v>
      </c>
      <c r="E41" s="76">
        <v>2</v>
      </c>
      <c r="F41" s="43"/>
      <c r="G41" s="43">
        <v>2</v>
      </c>
      <c r="H41" s="44">
        <v>1</v>
      </c>
      <c r="I41" s="42"/>
      <c r="J41" s="43"/>
      <c r="K41" s="43"/>
      <c r="L41" s="44"/>
      <c r="M41" s="40">
        <v>5</v>
      </c>
      <c r="N41" s="40"/>
      <c r="O41" s="40" t="s">
        <v>45</v>
      </c>
      <c r="P41" s="40"/>
      <c r="Q41" s="42">
        <v>28</v>
      </c>
      <c r="R41" s="43">
        <v>42</v>
      </c>
      <c r="S41" s="44">
        <v>70</v>
      </c>
      <c r="T41" s="40">
        <v>55</v>
      </c>
      <c r="U41" s="40">
        <v>125</v>
      </c>
      <c r="Z41" s="19"/>
      <c r="AA41" s="19"/>
      <c r="AB41" s="19"/>
      <c r="AC41" s="19"/>
      <c r="AD41" s="20"/>
    </row>
    <row r="42" spans="1:21" ht="15">
      <c r="A42" s="39">
        <v>22</v>
      </c>
      <c r="B42" s="77" t="s">
        <v>120</v>
      </c>
      <c r="C42" s="102" t="s">
        <v>203</v>
      </c>
      <c r="D42" s="40" t="s">
        <v>10</v>
      </c>
      <c r="E42" s="76">
        <v>2</v>
      </c>
      <c r="F42" s="43">
        <v>1</v>
      </c>
      <c r="G42" s="43"/>
      <c r="H42" s="44"/>
      <c r="I42" s="42"/>
      <c r="J42" s="43"/>
      <c r="K42" s="43"/>
      <c r="L42" s="44"/>
      <c r="M42" s="40">
        <v>3</v>
      </c>
      <c r="N42" s="40"/>
      <c r="O42" s="40" t="s">
        <v>44</v>
      </c>
      <c r="P42" s="40"/>
      <c r="Q42" s="42">
        <v>28</v>
      </c>
      <c r="R42" s="43">
        <v>14</v>
      </c>
      <c r="S42" s="44">
        <v>42</v>
      </c>
      <c r="T42" s="40">
        <v>33</v>
      </c>
      <c r="U42" s="40">
        <v>75</v>
      </c>
    </row>
    <row r="43" spans="1:21" ht="15">
      <c r="A43" s="39">
        <v>23</v>
      </c>
      <c r="B43" s="77" t="s">
        <v>192</v>
      </c>
      <c r="C43" s="102" t="s">
        <v>204</v>
      </c>
      <c r="D43" s="40" t="s">
        <v>10</v>
      </c>
      <c r="E43" s="76"/>
      <c r="F43" s="43">
        <v>2</v>
      </c>
      <c r="G43" s="43"/>
      <c r="H43" s="44"/>
      <c r="I43" s="42"/>
      <c r="J43" s="43"/>
      <c r="K43" s="43"/>
      <c r="L43" s="44"/>
      <c r="M43" s="40">
        <v>2</v>
      </c>
      <c r="N43" s="40"/>
      <c r="O43" s="40" t="s">
        <v>44</v>
      </c>
      <c r="P43" s="40"/>
      <c r="Q43" s="42">
        <v>0</v>
      </c>
      <c r="R43" s="43">
        <v>28</v>
      </c>
      <c r="S43" s="44">
        <v>28</v>
      </c>
      <c r="T43" s="40">
        <v>47</v>
      </c>
      <c r="U43" s="40">
        <v>75</v>
      </c>
    </row>
    <row r="44" spans="1:21" ht="15.75" thickBot="1">
      <c r="A44" s="46">
        <v>24</v>
      </c>
      <c r="B44" s="66" t="s">
        <v>121</v>
      </c>
      <c r="C44" s="104" t="s">
        <v>205</v>
      </c>
      <c r="D44" s="53" t="s">
        <v>10</v>
      </c>
      <c r="E44" s="78"/>
      <c r="F44" s="79">
        <v>1</v>
      </c>
      <c r="G44" s="79"/>
      <c r="H44" s="80"/>
      <c r="I44" s="218"/>
      <c r="J44" s="79"/>
      <c r="K44" s="79"/>
      <c r="L44" s="80"/>
      <c r="M44" s="48">
        <v>1</v>
      </c>
      <c r="N44" s="48"/>
      <c r="O44" s="48" t="s">
        <v>12</v>
      </c>
      <c r="P44" s="48"/>
      <c r="Q44" s="218">
        <v>0</v>
      </c>
      <c r="R44" s="51">
        <v>14</v>
      </c>
      <c r="S44" s="80">
        <v>14</v>
      </c>
      <c r="T44" s="48">
        <v>0</v>
      </c>
      <c r="U44" s="48">
        <v>14</v>
      </c>
    </row>
    <row r="45" spans="1:21" ht="15">
      <c r="A45" s="60">
        <v>25</v>
      </c>
      <c r="B45" s="136" t="s">
        <v>197</v>
      </c>
      <c r="C45" s="41" t="s">
        <v>206</v>
      </c>
      <c r="D45" s="62" t="s">
        <v>11</v>
      </c>
      <c r="E45" s="74"/>
      <c r="F45" s="36"/>
      <c r="G45" s="36"/>
      <c r="H45" s="117"/>
      <c r="I45" s="35">
        <v>2</v>
      </c>
      <c r="J45" s="36"/>
      <c r="K45" s="36">
        <v>2</v>
      </c>
      <c r="L45" s="37"/>
      <c r="M45" s="118"/>
      <c r="N45" s="33">
        <v>3</v>
      </c>
      <c r="O45" s="34"/>
      <c r="P45" s="33" t="s">
        <v>47</v>
      </c>
      <c r="Q45" s="35">
        <v>28</v>
      </c>
      <c r="R45" s="57">
        <v>28</v>
      </c>
      <c r="S45" s="37">
        <v>56</v>
      </c>
      <c r="T45" s="33">
        <v>19</v>
      </c>
      <c r="U45" s="33">
        <v>75</v>
      </c>
    </row>
    <row r="46" spans="1:21" ht="15">
      <c r="A46" s="39">
        <v>26</v>
      </c>
      <c r="B46" s="136" t="s">
        <v>194</v>
      </c>
      <c r="C46" s="102" t="s">
        <v>207</v>
      </c>
      <c r="D46" s="40" t="s">
        <v>11</v>
      </c>
      <c r="E46" s="76"/>
      <c r="F46" s="43"/>
      <c r="G46" s="43"/>
      <c r="H46" s="121"/>
      <c r="I46" s="42">
        <v>2</v>
      </c>
      <c r="J46" s="43"/>
      <c r="K46" s="43">
        <v>2</v>
      </c>
      <c r="L46" s="83">
        <v>1</v>
      </c>
      <c r="M46" s="102"/>
      <c r="N46" s="40">
        <v>4</v>
      </c>
      <c r="O46" s="41"/>
      <c r="P46" s="40" t="s">
        <v>47</v>
      </c>
      <c r="Q46" s="42">
        <v>28</v>
      </c>
      <c r="R46" s="43">
        <v>42</v>
      </c>
      <c r="S46" s="44">
        <v>70</v>
      </c>
      <c r="T46" s="40">
        <v>30</v>
      </c>
      <c r="U46" s="40">
        <v>100</v>
      </c>
    </row>
    <row r="47" spans="1:21" ht="15">
      <c r="A47" s="39">
        <v>27</v>
      </c>
      <c r="B47" s="77" t="s">
        <v>122</v>
      </c>
      <c r="C47" s="102" t="s">
        <v>208</v>
      </c>
      <c r="D47" s="40" t="s">
        <v>9</v>
      </c>
      <c r="E47" s="76"/>
      <c r="F47" s="43"/>
      <c r="G47" s="43"/>
      <c r="H47" s="121"/>
      <c r="I47" s="42">
        <v>1</v>
      </c>
      <c r="J47" s="43"/>
      <c r="K47" s="43">
        <v>2</v>
      </c>
      <c r="L47" s="44"/>
      <c r="M47" s="102"/>
      <c r="N47" s="40">
        <v>4</v>
      </c>
      <c r="O47" s="41"/>
      <c r="P47" s="40" t="s">
        <v>47</v>
      </c>
      <c r="Q47" s="42">
        <v>14</v>
      </c>
      <c r="R47" s="43">
        <v>28</v>
      </c>
      <c r="S47" s="44">
        <v>42</v>
      </c>
      <c r="T47" s="40">
        <v>58</v>
      </c>
      <c r="U47" s="40">
        <v>100</v>
      </c>
    </row>
    <row r="48" spans="1:21" ht="15">
      <c r="A48" s="39">
        <v>28</v>
      </c>
      <c r="B48" s="77" t="s">
        <v>195</v>
      </c>
      <c r="C48" s="102" t="s">
        <v>209</v>
      </c>
      <c r="D48" s="40" t="s">
        <v>11</v>
      </c>
      <c r="E48" s="76"/>
      <c r="F48" s="43"/>
      <c r="G48" s="43"/>
      <c r="H48" s="121"/>
      <c r="I48" s="246">
        <v>2</v>
      </c>
      <c r="J48" s="247"/>
      <c r="K48" s="247">
        <v>2</v>
      </c>
      <c r="L48" s="248"/>
      <c r="M48" s="102"/>
      <c r="N48" s="40">
        <v>3</v>
      </c>
      <c r="O48" s="41"/>
      <c r="P48" s="40" t="s">
        <v>46</v>
      </c>
      <c r="Q48" s="42">
        <v>28</v>
      </c>
      <c r="R48" s="43">
        <v>28</v>
      </c>
      <c r="S48" s="44">
        <v>56</v>
      </c>
      <c r="T48" s="40">
        <v>19</v>
      </c>
      <c r="U48" s="40">
        <v>75</v>
      </c>
    </row>
    <row r="49" spans="1:21" ht="15">
      <c r="A49" s="39">
        <v>29</v>
      </c>
      <c r="B49" s="77" t="s">
        <v>196</v>
      </c>
      <c r="C49" s="102" t="s">
        <v>210</v>
      </c>
      <c r="D49" s="40" t="s">
        <v>11</v>
      </c>
      <c r="E49" s="76"/>
      <c r="F49" s="43"/>
      <c r="G49" s="43"/>
      <c r="H49" s="121"/>
      <c r="I49" s="246">
        <v>2</v>
      </c>
      <c r="J49" s="247"/>
      <c r="K49" s="247">
        <v>2</v>
      </c>
      <c r="L49" s="248"/>
      <c r="M49" s="102"/>
      <c r="N49" s="40">
        <v>4</v>
      </c>
      <c r="O49" s="41"/>
      <c r="P49" s="40" t="s">
        <v>47</v>
      </c>
      <c r="Q49" s="42">
        <v>28</v>
      </c>
      <c r="R49" s="43">
        <v>28</v>
      </c>
      <c r="S49" s="44">
        <v>56</v>
      </c>
      <c r="T49" s="40">
        <v>44</v>
      </c>
      <c r="U49" s="40">
        <v>100</v>
      </c>
    </row>
    <row r="50" spans="1:21" ht="15">
      <c r="A50" s="39">
        <v>30</v>
      </c>
      <c r="B50" s="77" t="s">
        <v>272</v>
      </c>
      <c r="C50" s="102" t="s">
        <v>211</v>
      </c>
      <c r="D50" s="40" t="s">
        <v>2</v>
      </c>
      <c r="E50" s="76"/>
      <c r="F50" s="43"/>
      <c r="G50" s="43"/>
      <c r="H50" s="121"/>
      <c r="I50" s="42">
        <v>2</v>
      </c>
      <c r="J50" s="43">
        <v>1</v>
      </c>
      <c r="K50" s="43"/>
      <c r="L50" s="44"/>
      <c r="M50" s="102"/>
      <c r="N50" s="40">
        <v>3</v>
      </c>
      <c r="O50" s="41"/>
      <c r="P50" s="40" t="s">
        <v>46</v>
      </c>
      <c r="Q50" s="42">
        <v>28</v>
      </c>
      <c r="R50" s="43">
        <v>14</v>
      </c>
      <c r="S50" s="44">
        <v>42</v>
      </c>
      <c r="T50" s="40">
        <v>33</v>
      </c>
      <c r="U50" s="40">
        <v>75</v>
      </c>
    </row>
    <row r="51" spans="1:21" ht="15">
      <c r="A51" s="39">
        <v>31</v>
      </c>
      <c r="B51" s="243" t="s">
        <v>123</v>
      </c>
      <c r="C51" s="102" t="s">
        <v>212</v>
      </c>
      <c r="D51" s="86" t="s">
        <v>10</v>
      </c>
      <c r="E51" s="76"/>
      <c r="F51" s="43"/>
      <c r="G51" s="43"/>
      <c r="H51" s="121"/>
      <c r="I51" s="42"/>
      <c r="J51" s="43">
        <v>2</v>
      </c>
      <c r="K51" s="43"/>
      <c r="L51" s="44"/>
      <c r="M51" s="102"/>
      <c r="N51" s="40">
        <v>2</v>
      </c>
      <c r="O51" s="41"/>
      <c r="P51" s="40" t="s">
        <v>46</v>
      </c>
      <c r="Q51" s="42">
        <v>0</v>
      </c>
      <c r="R51" s="43">
        <v>28</v>
      </c>
      <c r="S51" s="44">
        <v>28</v>
      </c>
      <c r="T51" s="86">
        <v>47</v>
      </c>
      <c r="U51" s="40">
        <v>75</v>
      </c>
    </row>
    <row r="52" spans="1:21" ht="15">
      <c r="A52" s="39">
        <v>32</v>
      </c>
      <c r="B52" s="243" t="s">
        <v>124</v>
      </c>
      <c r="C52" s="102" t="s">
        <v>213</v>
      </c>
      <c r="D52" s="86" t="s">
        <v>10</v>
      </c>
      <c r="E52" s="76"/>
      <c r="F52" s="43"/>
      <c r="G52" s="43"/>
      <c r="H52" s="121"/>
      <c r="I52" s="42">
        <v>1</v>
      </c>
      <c r="J52" s="43">
        <v>1</v>
      </c>
      <c r="K52" s="43"/>
      <c r="L52" s="44"/>
      <c r="M52" s="102"/>
      <c r="N52" s="40">
        <v>2</v>
      </c>
      <c r="O52" s="41"/>
      <c r="P52" s="40" t="s">
        <v>46</v>
      </c>
      <c r="Q52" s="56">
        <v>14</v>
      </c>
      <c r="R52" s="57">
        <v>14</v>
      </c>
      <c r="S52" s="58">
        <v>28</v>
      </c>
      <c r="T52" s="63">
        <v>47</v>
      </c>
      <c r="U52" s="63">
        <v>75</v>
      </c>
    </row>
    <row r="53" spans="1:21" ht="15">
      <c r="A53" s="39">
        <v>33</v>
      </c>
      <c r="B53" s="244" t="s">
        <v>125</v>
      </c>
      <c r="C53" s="102" t="s">
        <v>214</v>
      </c>
      <c r="D53" s="40" t="s">
        <v>10</v>
      </c>
      <c r="E53" s="76"/>
      <c r="F53" s="43"/>
      <c r="G53" s="43"/>
      <c r="H53" s="121"/>
      <c r="I53" s="42"/>
      <c r="J53" s="43">
        <v>1</v>
      </c>
      <c r="K53" s="43"/>
      <c r="L53" s="44"/>
      <c r="M53" s="102"/>
      <c r="N53" s="40">
        <v>1</v>
      </c>
      <c r="O53" s="41"/>
      <c r="P53" s="40" t="s">
        <v>12</v>
      </c>
      <c r="Q53" s="42">
        <v>0</v>
      </c>
      <c r="R53" s="43">
        <v>14</v>
      </c>
      <c r="S53" s="44">
        <v>14</v>
      </c>
      <c r="T53" s="40">
        <v>0</v>
      </c>
      <c r="U53" s="40">
        <v>14</v>
      </c>
    </row>
    <row r="54" spans="1:21" ht="15.75" thickBot="1">
      <c r="A54" s="46">
        <v>34</v>
      </c>
      <c r="B54" s="137" t="s">
        <v>126</v>
      </c>
      <c r="C54" s="104" t="s">
        <v>215</v>
      </c>
      <c r="D54" s="88" t="s">
        <v>11</v>
      </c>
      <c r="E54" s="134"/>
      <c r="F54" s="51"/>
      <c r="G54" s="51"/>
      <c r="H54" s="126"/>
      <c r="I54" s="50"/>
      <c r="J54" s="51"/>
      <c r="K54" s="51"/>
      <c r="L54" s="52"/>
      <c r="M54" s="249"/>
      <c r="N54" s="53">
        <v>4</v>
      </c>
      <c r="O54" s="87"/>
      <c r="P54" s="88" t="s">
        <v>46</v>
      </c>
      <c r="Q54" s="50">
        <v>0</v>
      </c>
      <c r="R54" s="51">
        <v>90</v>
      </c>
      <c r="S54" s="52">
        <v>90</v>
      </c>
      <c r="T54" s="88">
        <v>0</v>
      </c>
      <c r="U54" s="88">
        <v>90</v>
      </c>
    </row>
    <row r="55" spans="1:21" ht="15.75" thickBot="1">
      <c r="A55" s="188" t="s">
        <v>127</v>
      </c>
      <c r="B55" s="189"/>
      <c r="C55" s="190"/>
      <c r="D55" s="182"/>
      <c r="E55" s="192">
        <v>12</v>
      </c>
      <c r="F55" s="194">
        <v>6</v>
      </c>
      <c r="G55" s="194">
        <v>9</v>
      </c>
      <c r="H55" s="206">
        <v>1</v>
      </c>
      <c r="I55" s="192">
        <v>12</v>
      </c>
      <c r="J55" s="194">
        <v>5</v>
      </c>
      <c r="K55" s="194">
        <v>10</v>
      </c>
      <c r="L55" s="206">
        <v>1</v>
      </c>
      <c r="M55" s="73">
        <v>30</v>
      </c>
      <c r="N55" s="71">
        <v>30</v>
      </c>
      <c r="O55" s="181" t="s">
        <v>216</v>
      </c>
      <c r="P55" s="182"/>
      <c r="Q55" s="196">
        <v>336</v>
      </c>
      <c r="R55" s="197">
        <v>538</v>
      </c>
      <c r="S55" s="179">
        <v>874</v>
      </c>
      <c r="T55" s="207">
        <v>669</v>
      </c>
      <c r="U55" s="207">
        <v>1543</v>
      </c>
    </row>
    <row r="56" spans="1:21" ht="15.75" thickBot="1">
      <c r="A56" s="183"/>
      <c r="B56" s="191"/>
      <c r="C56" s="191"/>
      <c r="D56" s="184"/>
      <c r="E56" s="193"/>
      <c r="F56" s="195"/>
      <c r="G56" s="195"/>
      <c r="H56" s="180"/>
      <c r="I56" s="193"/>
      <c r="J56" s="195"/>
      <c r="K56" s="195"/>
      <c r="L56" s="180"/>
      <c r="M56" s="185">
        <v>60</v>
      </c>
      <c r="N56" s="186"/>
      <c r="O56" s="183"/>
      <c r="P56" s="184"/>
      <c r="Q56" s="193"/>
      <c r="R56" s="195"/>
      <c r="S56" s="180"/>
      <c r="T56" s="208"/>
      <c r="U56" s="208"/>
    </row>
    <row r="57" spans="1:21" ht="23.25" customHeight="1">
      <c r="A57" s="90"/>
      <c r="B57" s="91" t="s">
        <v>63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97"/>
      <c r="R57" s="97"/>
      <c r="S57" s="91" t="s">
        <v>106</v>
      </c>
      <c r="T57" s="97"/>
      <c r="U57" s="97"/>
    </row>
    <row r="58" spans="1:21" ht="26.25" customHeight="1">
      <c r="A58" s="94"/>
      <c r="B58" s="251" t="s">
        <v>107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3"/>
      <c r="R58" s="253"/>
      <c r="S58" s="251" t="s">
        <v>108</v>
      </c>
      <c r="T58" s="253"/>
      <c r="U58" s="253"/>
    </row>
    <row r="59" spans="1:21" ht="82.5" customHeight="1">
      <c r="A59" s="217" t="s">
        <v>302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5"/>
      <c r="Q59" s="219"/>
      <c r="R59" s="219"/>
      <c r="S59" s="219"/>
      <c r="T59" s="219"/>
      <c r="U59" s="99" t="s">
        <v>76</v>
      </c>
    </row>
    <row r="60" spans="1:21" ht="15.75">
      <c r="A60" s="145" t="s">
        <v>77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5.75">
      <c r="A61" s="146" t="s">
        <v>78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ht="15.75" thickBot="1"/>
    <row r="63" spans="1:21" ht="15.75" customHeight="1">
      <c r="A63" s="156" t="s">
        <v>79</v>
      </c>
      <c r="B63" s="177" t="s">
        <v>128</v>
      </c>
      <c r="C63" s="156" t="s">
        <v>81</v>
      </c>
      <c r="D63" s="156" t="s">
        <v>105</v>
      </c>
      <c r="E63" s="150" t="s">
        <v>82</v>
      </c>
      <c r="F63" s="151"/>
      <c r="G63" s="151"/>
      <c r="H63" s="152"/>
      <c r="I63" s="150" t="s">
        <v>83</v>
      </c>
      <c r="J63" s="151"/>
      <c r="K63" s="151"/>
      <c r="L63" s="152"/>
      <c r="M63" s="159" t="s">
        <v>84</v>
      </c>
      <c r="N63" s="160"/>
      <c r="O63" s="150" t="s">
        <v>85</v>
      </c>
      <c r="P63" s="152"/>
      <c r="Q63" s="171" t="s">
        <v>86</v>
      </c>
      <c r="R63" s="172"/>
      <c r="S63" s="173"/>
      <c r="T63" s="147" t="s">
        <v>87</v>
      </c>
      <c r="U63" s="147" t="s">
        <v>88</v>
      </c>
    </row>
    <row r="64" spans="1:21" ht="15.75" thickBot="1">
      <c r="A64" s="157"/>
      <c r="B64" s="178"/>
      <c r="C64" s="157"/>
      <c r="D64" s="157"/>
      <c r="E64" s="153"/>
      <c r="F64" s="154"/>
      <c r="G64" s="154"/>
      <c r="H64" s="155"/>
      <c r="I64" s="153"/>
      <c r="J64" s="154"/>
      <c r="K64" s="154"/>
      <c r="L64" s="155"/>
      <c r="M64" s="161"/>
      <c r="N64" s="162"/>
      <c r="O64" s="153"/>
      <c r="P64" s="155"/>
      <c r="Q64" s="174"/>
      <c r="R64" s="175"/>
      <c r="S64" s="176"/>
      <c r="T64" s="148"/>
      <c r="U64" s="148"/>
    </row>
    <row r="65" spans="1:28" ht="13.5" customHeight="1" thickBot="1">
      <c r="A65" s="158"/>
      <c r="B65" s="25" t="s">
        <v>89</v>
      </c>
      <c r="C65" s="158"/>
      <c r="D65" s="158"/>
      <c r="E65" s="25" t="s">
        <v>1</v>
      </c>
      <c r="F65" s="26" t="s">
        <v>2</v>
      </c>
      <c r="G65" s="26" t="s">
        <v>3</v>
      </c>
      <c r="H65" s="27" t="s">
        <v>4</v>
      </c>
      <c r="I65" s="25" t="s">
        <v>1</v>
      </c>
      <c r="J65" s="26" t="s">
        <v>2</v>
      </c>
      <c r="K65" s="26" t="s">
        <v>3</v>
      </c>
      <c r="L65" s="27" t="s">
        <v>4</v>
      </c>
      <c r="M65" s="28" t="s">
        <v>5</v>
      </c>
      <c r="N65" s="29" t="s">
        <v>6</v>
      </c>
      <c r="O65" s="28" t="s">
        <v>5</v>
      </c>
      <c r="P65" s="29" t="s">
        <v>6</v>
      </c>
      <c r="Q65" s="25" t="s">
        <v>90</v>
      </c>
      <c r="R65" s="26" t="s">
        <v>7</v>
      </c>
      <c r="S65" s="30" t="s">
        <v>8</v>
      </c>
      <c r="T65" s="149"/>
      <c r="U65" s="149"/>
      <c r="AB65" s="4"/>
    </row>
    <row r="66" spans="1:28" ht="15">
      <c r="A66" s="31">
        <v>35</v>
      </c>
      <c r="B66" s="100" t="s">
        <v>217</v>
      </c>
      <c r="C66" s="33" t="s">
        <v>230</v>
      </c>
      <c r="D66" s="34" t="s">
        <v>2</v>
      </c>
      <c r="E66" s="35">
        <v>2</v>
      </c>
      <c r="F66" s="36"/>
      <c r="G66" s="36"/>
      <c r="H66" s="37">
        <v>2</v>
      </c>
      <c r="I66" s="35"/>
      <c r="J66" s="36"/>
      <c r="K66" s="36"/>
      <c r="L66" s="37"/>
      <c r="M66" s="75">
        <v>5</v>
      </c>
      <c r="N66" s="33"/>
      <c r="O66" s="34" t="s">
        <v>49</v>
      </c>
      <c r="P66" s="33"/>
      <c r="Q66" s="101">
        <v>28</v>
      </c>
      <c r="R66" s="33">
        <v>28</v>
      </c>
      <c r="S66" s="34">
        <v>56</v>
      </c>
      <c r="T66" s="33">
        <v>69</v>
      </c>
      <c r="U66" s="33">
        <v>125</v>
      </c>
      <c r="AB66" s="4"/>
    </row>
    <row r="67" spans="1:21" ht="15">
      <c r="A67" s="39">
        <v>36</v>
      </c>
      <c r="B67" s="84" t="s">
        <v>229</v>
      </c>
      <c r="C67" s="40" t="s">
        <v>231</v>
      </c>
      <c r="D67" s="41" t="s">
        <v>11</v>
      </c>
      <c r="E67" s="42">
        <v>2</v>
      </c>
      <c r="F67" s="43"/>
      <c r="G67" s="43">
        <v>2</v>
      </c>
      <c r="H67" s="83"/>
      <c r="I67" s="42"/>
      <c r="J67" s="43"/>
      <c r="K67" s="43"/>
      <c r="L67" s="44"/>
      <c r="M67" s="55">
        <v>4</v>
      </c>
      <c r="N67" s="40"/>
      <c r="O67" s="41" t="s">
        <v>49</v>
      </c>
      <c r="P67" s="40"/>
      <c r="Q67" s="102">
        <v>28</v>
      </c>
      <c r="R67" s="63">
        <v>28</v>
      </c>
      <c r="S67" s="41">
        <v>56</v>
      </c>
      <c r="T67" s="40">
        <v>44</v>
      </c>
      <c r="U67" s="40">
        <v>100</v>
      </c>
    </row>
    <row r="68" spans="1:21" ht="15">
      <c r="A68" s="39">
        <v>37</v>
      </c>
      <c r="B68" s="112" t="s">
        <v>129</v>
      </c>
      <c r="C68" s="40" t="s">
        <v>232</v>
      </c>
      <c r="D68" s="41" t="s">
        <v>11</v>
      </c>
      <c r="E68" s="42">
        <v>3</v>
      </c>
      <c r="F68" s="43">
        <v>1</v>
      </c>
      <c r="G68" s="43">
        <v>1</v>
      </c>
      <c r="H68" s="44"/>
      <c r="I68" s="42"/>
      <c r="J68" s="43"/>
      <c r="K68" s="43"/>
      <c r="L68" s="44"/>
      <c r="M68" s="55">
        <v>5</v>
      </c>
      <c r="N68" s="40"/>
      <c r="O68" s="41" t="s">
        <v>49</v>
      </c>
      <c r="P68" s="40"/>
      <c r="Q68" s="102">
        <v>42</v>
      </c>
      <c r="R68" s="63">
        <v>28</v>
      </c>
      <c r="S68" s="41">
        <v>70</v>
      </c>
      <c r="T68" s="40">
        <v>55</v>
      </c>
      <c r="U68" s="40">
        <v>125</v>
      </c>
    </row>
    <row r="69" spans="1:21" ht="15">
      <c r="A69" s="39">
        <v>38</v>
      </c>
      <c r="B69" s="113" t="s">
        <v>218</v>
      </c>
      <c r="C69" s="40" t="s">
        <v>233</v>
      </c>
      <c r="D69" s="41" t="s">
        <v>11</v>
      </c>
      <c r="E69" s="42">
        <v>2</v>
      </c>
      <c r="F69" s="43">
        <v>1</v>
      </c>
      <c r="G69" s="43"/>
      <c r="H69" s="44"/>
      <c r="I69" s="42"/>
      <c r="J69" s="43"/>
      <c r="K69" s="43"/>
      <c r="L69" s="44"/>
      <c r="M69" s="55">
        <v>4</v>
      </c>
      <c r="N69" s="40"/>
      <c r="O69" s="41" t="s">
        <v>49</v>
      </c>
      <c r="P69" s="40"/>
      <c r="Q69" s="102">
        <v>28</v>
      </c>
      <c r="R69" s="63">
        <v>14</v>
      </c>
      <c r="S69" s="41">
        <v>42</v>
      </c>
      <c r="T69" s="40">
        <v>58</v>
      </c>
      <c r="U69" s="40">
        <v>100</v>
      </c>
    </row>
    <row r="70" spans="1:21" ht="15">
      <c r="A70" s="39">
        <v>39</v>
      </c>
      <c r="B70" s="114" t="s">
        <v>219</v>
      </c>
      <c r="C70" s="40" t="s">
        <v>234</v>
      </c>
      <c r="D70" s="41" t="s">
        <v>11</v>
      </c>
      <c r="E70" s="42"/>
      <c r="F70" s="43"/>
      <c r="G70" s="43"/>
      <c r="H70" s="83">
        <v>1</v>
      </c>
      <c r="I70" s="42"/>
      <c r="J70" s="43"/>
      <c r="K70" s="43"/>
      <c r="L70" s="44"/>
      <c r="M70" s="55">
        <v>3</v>
      </c>
      <c r="N70" s="40"/>
      <c r="O70" s="41" t="s">
        <v>48</v>
      </c>
      <c r="P70" s="40"/>
      <c r="Q70" s="102">
        <v>0</v>
      </c>
      <c r="R70" s="63">
        <v>14</v>
      </c>
      <c r="S70" s="41">
        <v>14</v>
      </c>
      <c r="T70" s="40">
        <v>61</v>
      </c>
      <c r="U70" s="40">
        <v>75</v>
      </c>
    </row>
    <row r="71" spans="1:21" s="221" customFormat="1" ht="15">
      <c r="A71" s="39">
        <v>40</v>
      </c>
      <c r="B71" s="96" t="s">
        <v>130</v>
      </c>
      <c r="C71" s="40" t="s">
        <v>235</v>
      </c>
      <c r="D71" s="41" t="s">
        <v>11</v>
      </c>
      <c r="E71" s="42">
        <v>2</v>
      </c>
      <c r="F71" s="43">
        <v>1</v>
      </c>
      <c r="G71" s="43"/>
      <c r="H71" s="83"/>
      <c r="I71" s="42"/>
      <c r="J71" s="43"/>
      <c r="K71" s="43"/>
      <c r="L71" s="44"/>
      <c r="M71" s="55">
        <v>3</v>
      </c>
      <c r="N71" s="40"/>
      <c r="O71" s="41" t="s">
        <v>48</v>
      </c>
      <c r="P71" s="40"/>
      <c r="Q71" s="102">
        <v>28</v>
      </c>
      <c r="R71" s="63">
        <v>14</v>
      </c>
      <c r="S71" s="41">
        <v>42</v>
      </c>
      <c r="T71" s="40">
        <v>33</v>
      </c>
      <c r="U71" s="40">
        <v>75</v>
      </c>
    </row>
    <row r="72" spans="1:21" ht="15">
      <c r="A72" s="103">
        <v>41</v>
      </c>
      <c r="B72" s="77" t="s">
        <v>220</v>
      </c>
      <c r="C72" s="40" t="s">
        <v>236</v>
      </c>
      <c r="D72" s="41" t="s">
        <v>2</v>
      </c>
      <c r="E72" s="42">
        <v>2</v>
      </c>
      <c r="F72" s="43">
        <v>1</v>
      </c>
      <c r="G72" s="43"/>
      <c r="H72" s="44"/>
      <c r="I72" s="42"/>
      <c r="J72" s="43"/>
      <c r="K72" s="43"/>
      <c r="L72" s="44"/>
      <c r="M72" s="55">
        <v>3</v>
      </c>
      <c r="N72" s="40"/>
      <c r="O72" s="41" t="s">
        <v>48</v>
      </c>
      <c r="P72" s="40"/>
      <c r="Q72" s="102">
        <v>28</v>
      </c>
      <c r="R72" s="63">
        <v>14</v>
      </c>
      <c r="S72" s="41">
        <v>42</v>
      </c>
      <c r="T72" s="40">
        <v>33</v>
      </c>
      <c r="U72" s="40">
        <v>75</v>
      </c>
    </row>
    <row r="73" spans="1:21" ht="15.75" thickBot="1">
      <c r="A73" s="103">
        <v>42</v>
      </c>
      <c r="B73" s="105" t="s">
        <v>221</v>
      </c>
      <c r="C73" s="53" t="s">
        <v>237</v>
      </c>
      <c r="D73" s="49" t="s">
        <v>2</v>
      </c>
      <c r="E73" s="50">
        <v>2</v>
      </c>
      <c r="F73" s="51">
        <v>1</v>
      </c>
      <c r="G73" s="51"/>
      <c r="H73" s="52"/>
      <c r="I73" s="50"/>
      <c r="J73" s="51"/>
      <c r="K73" s="51"/>
      <c r="L73" s="52"/>
      <c r="M73" s="89">
        <v>3</v>
      </c>
      <c r="N73" s="53"/>
      <c r="O73" s="49" t="s">
        <v>48</v>
      </c>
      <c r="P73" s="53"/>
      <c r="Q73" s="104">
        <v>28</v>
      </c>
      <c r="R73" s="88">
        <v>14</v>
      </c>
      <c r="S73" s="49">
        <v>42</v>
      </c>
      <c r="T73" s="53">
        <v>33</v>
      </c>
      <c r="U73" s="53">
        <v>75</v>
      </c>
    </row>
    <row r="74" spans="1:21" ht="15">
      <c r="A74" s="115">
        <v>43</v>
      </c>
      <c r="B74" s="135" t="s">
        <v>228</v>
      </c>
      <c r="C74" s="63" t="s">
        <v>238</v>
      </c>
      <c r="D74" s="67" t="s">
        <v>11</v>
      </c>
      <c r="E74" s="106"/>
      <c r="F74" s="107"/>
      <c r="G74" s="107"/>
      <c r="H74" s="108"/>
      <c r="I74" s="106">
        <v>3</v>
      </c>
      <c r="J74" s="107">
        <v>1</v>
      </c>
      <c r="K74" s="107"/>
      <c r="L74" s="109">
        <v>1</v>
      </c>
      <c r="M74" s="69"/>
      <c r="N74" s="68">
        <v>5</v>
      </c>
      <c r="O74" s="67"/>
      <c r="P74" s="68" t="s">
        <v>51</v>
      </c>
      <c r="Q74" s="110">
        <v>42</v>
      </c>
      <c r="R74" s="33">
        <v>28</v>
      </c>
      <c r="S74" s="67">
        <v>70</v>
      </c>
      <c r="T74" s="68">
        <v>55</v>
      </c>
      <c r="U74" s="68">
        <v>125</v>
      </c>
    </row>
    <row r="75" spans="1:21" ht="15">
      <c r="A75" s="120">
        <v>44</v>
      </c>
      <c r="B75" s="77" t="s">
        <v>222</v>
      </c>
      <c r="C75" s="40" t="s">
        <v>239</v>
      </c>
      <c r="D75" s="41" t="s">
        <v>2</v>
      </c>
      <c r="E75" s="42"/>
      <c r="F75" s="43"/>
      <c r="G75" s="43"/>
      <c r="H75" s="44"/>
      <c r="I75" s="42">
        <v>3</v>
      </c>
      <c r="J75" s="43">
        <v>1</v>
      </c>
      <c r="K75" s="43"/>
      <c r="L75" s="83"/>
      <c r="M75" s="55"/>
      <c r="N75" s="40">
        <v>4</v>
      </c>
      <c r="O75" s="41"/>
      <c r="P75" s="40" t="s">
        <v>51</v>
      </c>
      <c r="Q75" s="102">
        <v>42</v>
      </c>
      <c r="R75" s="63">
        <v>14</v>
      </c>
      <c r="S75" s="41">
        <v>56</v>
      </c>
      <c r="T75" s="40">
        <v>44</v>
      </c>
      <c r="U75" s="40">
        <v>100</v>
      </c>
    </row>
    <row r="76" spans="1:21" ht="15">
      <c r="A76" s="120">
        <v>45</v>
      </c>
      <c r="B76" s="77" t="s">
        <v>223</v>
      </c>
      <c r="C76" s="40" t="s">
        <v>240</v>
      </c>
      <c r="D76" s="41" t="s">
        <v>2</v>
      </c>
      <c r="E76" s="42"/>
      <c r="F76" s="43"/>
      <c r="G76" s="43"/>
      <c r="H76" s="44"/>
      <c r="I76" s="42"/>
      <c r="J76" s="43"/>
      <c r="K76" s="43"/>
      <c r="L76" s="44">
        <v>2</v>
      </c>
      <c r="M76" s="55"/>
      <c r="N76" s="40">
        <v>2</v>
      </c>
      <c r="O76" s="41"/>
      <c r="P76" s="40" t="s">
        <v>50</v>
      </c>
      <c r="Q76" s="102">
        <v>0</v>
      </c>
      <c r="R76" s="63">
        <v>28</v>
      </c>
      <c r="S76" s="41">
        <v>28</v>
      </c>
      <c r="T76" s="40">
        <v>22</v>
      </c>
      <c r="U76" s="40">
        <v>50</v>
      </c>
    </row>
    <row r="77" spans="1:21" ht="15">
      <c r="A77" s="120">
        <v>46</v>
      </c>
      <c r="B77" s="136" t="s">
        <v>224</v>
      </c>
      <c r="C77" s="40" t="s">
        <v>241</v>
      </c>
      <c r="D77" s="41" t="s">
        <v>2</v>
      </c>
      <c r="E77" s="42"/>
      <c r="F77" s="43"/>
      <c r="G77" s="43"/>
      <c r="H77" s="44"/>
      <c r="I77" s="42">
        <v>3</v>
      </c>
      <c r="J77" s="43">
        <v>1</v>
      </c>
      <c r="K77" s="43"/>
      <c r="L77" s="44"/>
      <c r="M77" s="55"/>
      <c r="N77" s="40">
        <v>5</v>
      </c>
      <c r="O77" s="41"/>
      <c r="P77" s="40" t="s">
        <v>51</v>
      </c>
      <c r="Q77" s="102">
        <v>42</v>
      </c>
      <c r="R77" s="63">
        <v>14</v>
      </c>
      <c r="S77" s="41">
        <v>56</v>
      </c>
      <c r="T77" s="40">
        <v>69</v>
      </c>
      <c r="U77" s="40">
        <v>125</v>
      </c>
    </row>
    <row r="78" spans="1:21" ht="15">
      <c r="A78" s="120">
        <v>47</v>
      </c>
      <c r="B78" s="77" t="s">
        <v>225</v>
      </c>
      <c r="C78" s="40" t="s">
        <v>242</v>
      </c>
      <c r="D78" s="41" t="s">
        <v>11</v>
      </c>
      <c r="E78" s="42"/>
      <c r="F78" s="43"/>
      <c r="G78" s="43"/>
      <c r="H78" s="44"/>
      <c r="I78" s="42">
        <v>3</v>
      </c>
      <c r="J78" s="43"/>
      <c r="K78" s="43">
        <v>1</v>
      </c>
      <c r="L78" s="44"/>
      <c r="M78" s="55"/>
      <c r="N78" s="40">
        <v>4</v>
      </c>
      <c r="O78" s="41"/>
      <c r="P78" s="40" t="s">
        <v>51</v>
      </c>
      <c r="Q78" s="102">
        <v>42</v>
      </c>
      <c r="R78" s="63">
        <v>14</v>
      </c>
      <c r="S78" s="41">
        <v>56</v>
      </c>
      <c r="T78" s="40">
        <v>44</v>
      </c>
      <c r="U78" s="40">
        <v>100</v>
      </c>
    </row>
    <row r="79" spans="1:21" ht="15">
      <c r="A79" s="120">
        <v>48</v>
      </c>
      <c r="B79" s="77" t="s">
        <v>226</v>
      </c>
      <c r="C79" s="40" t="s">
        <v>243</v>
      </c>
      <c r="D79" s="41" t="s">
        <v>11</v>
      </c>
      <c r="E79" s="42"/>
      <c r="F79" s="43"/>
      <c r="G79" s="43"/>
      <c r="H79" s="44"/>
      <c r="I79" s="42">
        <v>2</v>
      </c>
      <c r="J79" s="43"/>
      <c r="K79" s="43">
        <v>2</v>
      </c>
      <c r="L79" s="44"/>
      <c r="M79" s="55"/>
      <c r="N79" s="63">
        <v>3</v>
      </c>
      <c r="O79" s="41"/>
      <c r="P79" s="40" t="s">
        <v>50</v>
      </c>
      <c r="Q79" s="102">
        <v>28</v>
      </c>
      <c r="R79" s="63">
        <v>28</v>
      </c>
      <c r="S79" s="41">
        <v>56</v>
      </c>
      <c r="T79" s="40">
        <v>19</v>
      </c>
      <c r="U79" s="40">
        <v>75</v>
      </c>
    </row>
    <row r="80" spans="1:21" ht="15">
      <c r="A80" s="224">
        <v>49</v>
      </c>
      <c r="B80" s="77" t="s">
        <v>227</v>
      </c>
      <c r="C80" s="40" t="s">
        <v>244</v>
      </c>
      <c r="D80" s="41" t="s">
        <v>2</v>
      </c>
      <c r="E80" s="42"/>
      <c r="F80" s="43"/>
      <c r="G80" s="43"/>
      <c r="H80" s="44"/>
      <c r="I80" s="42">
        <v>2</v>
      </c>
      <c r="J80" s="43"/>
      <c r="K80" s="43">
        <v>1</v>
      </c>
      <c r="L80" s="44"/>
      <c r="M80" s="55"/>
      <c r="N80" s="40">
        <v>3</v>
      </c>
      <c r="O80" s="41"/>
      <c r="P80" s="40" t="s">
        <v>50</v>
      </c>
      <c r="Q80" s="102">
        <v>28</v>
      </c>
      <c r="R80" s="63">
        <v>14</v>
      </c>
      <c r="S80" s="41">
        <v>42</v>
      </c>
      <c r="T80" s="40">
        <v>33</v>
      </c>
      <c r="U80" s="40">
        <v>75</v>
      </c>
    </row>
    <row r="81" spans="1:21" ht="15.75" thickBot="1">
      <c r="A81" s="123">
        <v>50</v>
      </c>
      <c r="B81" s="225" t="s">
        <v>132</v>
      </c>
      <c r="C81" s="53" t="s">
        <v>245</v>
      </c>
      <c r="D81" s="67" t="s">
        <v>2</v>
      </c>
      <c r="E81" s="50"/>
      <c r="F81" s="51"/>
      <c r="G81" s="51"/>
      <c r="H81" s="52"/>
      <c r="I81" s="50"/>
      <c r="J81" s="51"/>
      <c r="K81" s="51"/>
      <c r="L81" s="52"/>
      <c r="M81" s="111"/>
      <c r="N81" s="53">
        <v>4</v>
      </c>
      <c r="O81" s="87"/>
      <c r="P81" s="88" t="s">
        <v>50</v>
      </c>
      <c r="Q81" s="104">
        <v>0</v>
      </c>
      <c r="R81" s="53">
        <v>90</v>
      </c>
      <c r="S81" s="87">
        <v>90</v>
      </c>
      <c r="T81" s="88">
        <v>0</v>
      </c>
      <c r="U81" s="88">
        <v>90</v>
      </c>
    </row>
    <row r="82" spans="1:21" ht="15.75" thickBot="1">
      <c r="A82" s="188" t="s">
        <v>133</v>
      </c>
      <c r="B82" s="189"/>
      <c r="C82" s="190"/>
      <c r="D82" s="182"/>
      <c r="E82" s="197">
        <v>15</v>
      </c>
      <c r="F82" s="197">
        <v>5</v>
      </c>
      <c r="G82" s="197">
        <v>3</v>
      </c>
      <c r="H82" s="179">
        <v>3</v>
      </c>
      <c r="I82" s="196">
        <v>16</v>
      </c>
      <c r="J82" s="197">
        <v>3</v>
      </c>
      <c r="K82" s="197">
        <v>4</v>
      </c>
      <c r="L82" s="179">
        <v>3</v>
      </c>
      <c r="M82" s="73">
        <v>30</v>
      </c>
      <c r="N82" s="70">
        <v>30</v>
      </c>
      <c r="O82" s="181" t="s">
        <v>216</v>
      </c>
      <c r="P82" s="182"/>
      <c r="Q82" s="181">
        <v>434</v>
      </c>
      <c r="R82" s="207">
        <v>384</v>
      </c>
      <c r="S82" s="182">
        <v>818</v>
      </c>
      <c r="T82" s="207">
        <v>672</v>
      </c>
      <c r="U82" s="222">
        <v>1490</v>
      </c>
    </row>
    <row r="83" spans="1:21" ht="15.75" thickBot="1">
      <c r="A83" s="183"/>
      <c r="B83" s="191"/>
      <c r="C83" s="191"/>
      <c r="D83" s="184"/>
      <c r="E83" s="195"/>
      <c r="F83" s="195"/>
      <c r="G83" s="195"/>
      <c r="H83" s="180"/>
      <c r="I83" s="193"/>
      <c r="J83" s="195"/>
      <c r="K83" s="195"/>
      <c r="L83" s="180"/>
      <c r="M83" s="185">
        <v>60</v>
      </c>
      <c r="N83" s="186"/>
      <c r="O83" s="183"/>
      <c r="P83" s="184"/>
      <c r="Q83" s="183"/>
      <c r="R83" s="208"/>
      <c r="S83" s="184"/>
      <c r="T83" s="208"/>
      <c r="U83" s="223"/>
    </row>
    <row r="85" spans="2:21" ht="15">
      <c r="B85" s="91" t="s">
        <v>74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3"/>
      <c r="R85" s="93"/>
      <c r="S85" s="91" t="s">
        <v>106</v>
      </c>
      <c r="T85" s="93"/>
      <c r="U85" s="97"/>
    </row>
    <row r="86" spans="2:21" ht="15">
      <c r="B86" s="98" t="s">
        <v>107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3"/>
      <c r="R86" s="93"/>
      <c r="S86" s="98" t="s">
        <v>108</v>
      </c>
      <c r="T86" s="93"/>
      <c r="U86" s="97"/>
    </row>
    <row r="88" spans="1:21" ht="82.5" customHeight="1">
      <c r="A88" s="217" t="s">
        <v>302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16"/>
      <c r="Q88" s="215"/>
      <c r="R88" s="215"/>
      <c r="S88" s="215"/>
      <c r="T88" s="215"/>
      <c r="U88" s="99" t="s">
        <v>76</v>
      </c>
    </row>
    <row r="89" spans="1:21" ht="15.75">
      <c r="A89" s="145" t="s">
        <v>77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1" ht="15.75">
      <c r="A90" s="146" t="s">
        <v>78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</row>
    <row r="91" ht="15.75" thickBot="1"/>
    <row r="92" spans="1:21" ht="15.75" customHeight="1">
      <c r="A92" s="156" t="s">
        <v>79</v>
      </c>
      <c r="B92" s="177" t="s">
        <v>134</v>
      </c>
      <c r="C92" s="156" t="s">
        <v>81</v>
      </c>
      <c r="D92" s="156" t="s">
        <v>105</v>
      </c>
      <c r="E92" s="150" t="s">
        <v>82</v>
      </c>
      <c r="F92" s="151"/>
      <c r="G92" s="151"/>
      <c r="H92" s="152"/>
      <c r="I92" s="150" t="s">
        <v>83</v>
      </c>
      <c r="J92" s="151"/>
      <c r="K92" s="151"/>
      <c r="L92" s="152"/>
      <c r="M92" s="159" t="s">
        <v>84</v>
      </c>
      <c r="N92" s="160"/>
      <c r="O92" s="150" t="s">
        <v>85</v>
      </c>
      <c r="P92" s="152"/>
      <c r="Q92" s="171" t="s">
        <v>86</v>
      </c>
      <c r="R92" s="172"/>
      <c r="S92" s="173"/>
      <c r="T92" s="147" t="s">
        <v>87</v>
      </c>
      <c r="U92" s="147" t="s">
        <v>88</v>
      </c>
    </row>
    <row r="93" spans="1:21" ht="15.75" thickBot="1">
      <c r="A93" s="157"/>
      <c r="B93" s="178"/>
      <c r="C93" s="157"/>
      <c r="D93" s="157"/>
      <c r="E93" s="153"/>
      <c r="F93" s="154"/>
      <c r="G93" s="154"/>
      <c r="H93" s="155"/>
      <c r="I93" s="153"/>
      <c r="J93" s="154"/>
      <c r="K93" s="154"/>
      <c r="L93" s="155"/>
      <c r="M93" s="161"/>
      <c r="N93" s="162"/>
      <c r="O93" s="153"/>
      <c r="P93" s="155"/>
      <c r="Q93" s="174"/>
      <c r="R93" s="175"/>
      <c r="S93" s="176"/>
      <c r="T93" s="148"/>
      <c r="U93" s="148"/>
    </row>
    <row r="94" spans="1:28" ht="13.5" customHeight="1" thickBot="1">
      <c r="A94" s="158"/>
      <c r="B94" s="25" t="s">
        <v>89</v>
      </c>
      <c r="C94" s="158"/>
      <c r="D94" s="158"/>
      <c r="E94" s="25" t="s">
        <v>1</v>
      </c>
      <c r="F94" s="26" t="s">
        <v>2</v>
      </c>
      <c r="G94" s="26" t="s">
        <v>3</v>
      </c>
      <c r="H94" s="27" t="s">
        <v>4</v>
      </c>
      <c r="I94" s="25" t="s">
        <v>1</v>
      </c>
      <c r="J94" s="26" t="s">
        <v>2</v>
      </c>
      <c r="K94" s="26" t="s">
        <v>3</v>
      </c>
      <c r="L94" s="27" t="s">
        <v>4</v>
      </c>
      <c r="M94" s="28" t="s">
        <v>5</v>
      </c>
      <c r="N94" s="29" t="s">
        <v>6</v>
      </c>
      <c r="O94" s="28" t="s">
        <v>5</v>
      </c>
      <c r="P94" s="29" t="s">
        <v>6</v>
      </c>
      <c r="Q94" s="25" t="s">
        <v>90</v>
      </c>
      <c r="R94" s="26" t="s">
        <v>7</v>
      </c>
      <c r="S94" s="30" t="s">
        <v>8</v>
      </c>
      <c r="T94" s="149"/>
      <c r="U94" s="149"/>
      <c r="AB94" s="4"/>
    </row>
    <row r="95" spans="1:28" ht="15">
      <c r="A95" s="256">
        <v>51</v>
      </c>
      <c r="B95" s="116" t="s">
        <v>246</v>
      </c>
      <c r="C95" s="33" t="s">
        <v>255</v>
      </c>
      <c r="D95" s="34" t="s">
        <v>2</v>
      </c>
      <c r="E95" s="35">
        <v>2</v>
      </c>
      <c r="F95" s="36">
        <v>1</v>
      </c>
      <c r="G95" s="36">
        <v>1</v>
      </c>
      <c r="H95" s="117"/>
      <c r="I95" s="35"/>
      <c r="J95" s="36"/>
      <c r="K95" s="36"/>
      <c r="L95" s="37"/>
      <c r="M95" s="118">
        <v>5</v>
      </c>
      <c r="N95" s="33"/>
      <c r="O95" s="34" t="s">
        <v>54</v>
      </c>
      <c r="P95" s="75"/>
      <c r="Q95" s="35">
        <v>28</v>
      </c>
      <c r="R95" s="36">
        <v>28</v>
      </c>
      <c r="S95" s="37">
        <v>56</v>
      </c>
      <c r="T95" s="34">
        <v>69</v>
      </c>
      <c r="U95" s="33">
        <v>125</v>
      </c>
      <c r="AB95" s="4"/>
    </row>
    <row r="96" spans="1:21" ht="15">
      <c r="A96" s="257">
        <v>52</v>
      </c>
      <c r="B96" s="77" t="s">
        <v>247</v>
      </c>
      <c r="C96" s="40" t="s">
        <v>256</v>
      </c>
      <c r="D96" s="41" t="s">
        <v>2</v>
      </c>
      <c r="E96" s="42">
        <v>2</v>
      </c>
      <c r="F96" s="43">
        <v>1</v>
      </c>
      <c r="G96" s="43">
        <v>1</v>
      </c>
      <c r="H96" s="121"/>
      <c r="I96" s="42"/>
      <c r="J96" s="43"/>
      <c r="K96" s="43"/>
      <c r="L96" s="44"/>
      <c r="M96" s="102">
        <v>5</v>
      </c>
      <c r="N96" s="40"/>
      <c r="O96" s="41" t="s">
        <v>54</v>
      </c>
      <c r="P96" s="55"/>
      <c r="Q96" s="42">
        <v>28</v>
      </c>
      <c r="R96" s="43">
        <v>28</v>
      </c>
      <c r="S96" s="44">
        <v>56</v>
      </c>
      <c r="T96" s="41">
        <v>69</v>
      </c>
      <c r="U96" s="40">
        <v>125</v>
      </c>
    </row>
    <row r="97" spans="1:21" ht="15">
      <c r="A97" s="257">
        <v>53</v>
      </c>
      <c r="B97" s="77" t="s">
        <v>248</v>
      </c>
      <c r="C97" s="40" t="s">
        <v>257</v>
      </c>
      <c r="D97" s="41" t="s">
        <v>2</v>
      </c>
      <c r="E97" s="42">
        <v>2</v>
      </c>
      <c r="F97" s="43"/>
      <c r="G97" s="43">
        <v>2</v>
      </c>
      <c r="H97" s="121"/>
      <c r="I97" s="42"/>
      <c r="J97" s="43"/>
      <c r="K97" s="43"/>
      <c r="L97" s="44"/>
      <c r="M97" s="102">
        <v>5</v>
      </c>
      <c r="N97" s="40"/>
      <c r="O97" s="41" t="s">
        <v>55</v>
      </c>
      <c r="P97" s="55"/>
      <c r="Q97" s="42">
        <v>28</v>
      </c>
      <c r="R97" s="43">
        <v>28</v>
      </c>
      <c r="S97" s="44">
        <v>56</v>
      </c>
      <c r="T97" s="41">
        <v>69</v>
      </c>
      <c r="U97" s="40">
        <v>125</v>
      </c>
    </row>
    <row r="98" spans="1:21" ht="15">
      <c r="A98" s="257">
        <v>54</v>
      </c>
      <c r="B98" s="77" t="s">
        <v>249</v>
      </c>
      <c r="C98" s="40" t="s">
        <v>258</v>
      </c>
      <c r="D98" s="41" t="s">
        <v>11</v>
      </c>
      <c r="E98" s="42">
        <v>3</v>
      </c>
      <c r="F98" s="43">
        <v>1</v>
      </c>
      <c r="G98" s="43"/>
      <c r="H98" s="122">
        <v>2</v>
      </c>
      <c r="I98" s="42"/>
      <c r="J98" s="43"/>
      <c r="K98" s="43"/>
      <c r="L98" s="44"/>
      <c r="M98" s="102">
        <v>6</v>
      </c>
      <c r="N98" s="40"/>
      <c r="O98" s="41" t="s">
        <v>55</v>
      </c>
      <c r="P98" s="55"/>
      <c r="Q98" s="42">
        <v>42</v>
      </c>
      <c r="R98" s="43">
        <v>42</v>
      </c>
      <c r="S98" s="44">
        <v>84</v>
      </c>
      <c r="T98" s="41">
        <v>66</v>
      </c>
      <c r="U98" s="40">
        <v>150</v>
      </c>
    </row>
    <row r="99" spans="1:21" ht="15">
      <c r="A99" s="257">
        <v>55</v>
      </c>
      <c r="B99" s="226" t="s">
        <v>135</v>
      </c>
      <c r="C99" s="40" t="s">
        <v>259</v>
      </c>
      <c r="D99" s="41" t="s">
        <v>2</v>
      </c>
      <c r="E99" s="42">
        <v>2</v>
      </c>
      <c r="F99" s="43">
        <v>1</v>
      </c>
      <c r="G99" s="43">
        <v>1</v>
      </c>
      <c r="H99" s="121"/>
      <c r="I99" s="42"/>
      <c r="J99" s="43"/>
      <c r="K99" s="43"/>
      <c r="L99" s="44"/>
      <c r="M99" s="102">
        <v>4</v>
      </c>
      <c r="N99" s="40"/>
      <c r="O99" s="41" t="s">
        <v>54</v>
      </c>
      <c r="P99" s="55"/>
      <c r="Q99" s="42">
        <v>28</v>
      </c>
      <c r="R99" s="43">
        <v>28</v>
      </c>
      <c r="S99" s="44">
        <v>56</v>
      </c>
      <c r="T99" s="41">
        <v>44</v>
      </c>
      <c r="U99" s="40">
        <v>100</v>
      </c>
    </row>
    <row r="100" spans="1:21" ht="15.75" thickBot="1">
      <c r="A100" s="258">
        <v>56</v>
      </c>
      <c r="B100" s="124" t="s">
        <v>250</v>
      </c>
      <c r="C100" s="53" t="s">
        <v>260</v>
      </c>
      <c r="D100" s="41" t="s">
        <v>2</v>
      </c>
      <c r="E100" s="218">
        <v>3</v>
      </c>
      <c r="F100" s="79">
        <v>1</v>
      </c>
      <c r="G100" s="79"/>
      <c r="H100" s="227"/>
      <c r="I100" s="218"/>
      <c r="J100" s="79"/>
      <c r="K100" s="79"/>
      <c r="L100" s="80"/>
      <c r="M100" s="102">
        <v>5</v>
      </c>
      <c r="N100" s="40"/>
      <c r="O100" s="41" t="s">
        <v>55</v>
      </c>
      <c r="P100" s="55"/>
      <c r="Q100" s="218">
        <v>42</v>
      </c>
      <c r="R100" s="79">
        <v>14</v>
      </c>
      <c r="S100" s="80">
        <v>56</v>
      </c>
      <c r="T100" s="41">
        <v>69</v>
      </c>
      <c r="U100" s="40">
        <v>125</v>
      </c>
    </row>
    <row r="101" spans="1:21" ht="15">
      <c r="A101" s="259">
        <v>57</v>
      </c>
      <c r="B101" s="116" t="s">
        <v>251</v>
      </c>
      <c r="C101" s="63" t="s">
        <v>261</v>
      </c>
      <c r="D101" s="34" t="s">
        <v>2</v>
      </c>
      <c r="E101" s="35"/>
      <c r="F101" s="36"/>
      <c r="G101" s="36"/>
      <c r="H101" s="117"/>
      <c r="I101" s="35">
        <v>3</v>
      </c>
      <c r="J101" s="36"/>
      <c r="K101" s="36">
        <v>1</v>
      </c>
      <c r="L101" s="125">
        <v>1</v>
      </c>
      <c r="M101" s="118"/>
      <c r="N101" s="33">
        <v>5</v>
      </c>
      <c r="O101" s="118"/>
      <c r="P101" s="33" t="s">
        <v>53</v>
      </c>
      <c r="Q101" s="35">
        <v>42</v>
      </c>
      <c r="R101" s="36">
        <v>28</v>
      </c>
      <c r="S101" s="37">
        <v>70</v>
      </c>
      <c r="T101" s="33">
        <v>55</v>
      </c>
      <c r="U101" s="34">
        <v>125</v>
      </c>
    </row>
    <row r="102" spans="1:21" ht="15">
      <c r="A102" s="257">
        <v>58</v>
      </c>
      <c r="B102" s="77" t="s">
        <v>254</v>
      </c>
      <c r="C102" s="40" t="s">
        <v>262</v>
      </c>
      <c r="D102" s="41" t="s">
        <v>2</v>
      </c>
      <c r="E102" s="42"/>
      <c r="F102" s="43"/>
      <c r="G102" s="43"/>
      <c r="H102" s="121"/>
      <c r="I102" s="42">
        <v>2</v>
      </c>
      <c r="J102" s="43">
        <v>2</v>
      </c>
      <c r="K102" s="43"/>
      <c r="L102" s="44"/>
      <c r="M102" s="102"/>
      <c r="N102" s="40">
        <v>4</v>
      </c>
      <c r="O102" s="102"/>
      <c r="P102" s="40" t="s">
        <v>53</v>
      </c>
      <c r="Q102" s="42">
        <v>28</v>
      </c>
      <c r="R102" s="43">
        <v>28</v>
      </c>
      <c r="S102" s="44">
        <v>56</v>
      </c>
      <c r="T102" s="40">
        <v>44</v>
      </c>
      <c r="U102" s="41">
        <v>100</v>
      </c>
    </row>
    <row r="103" spans="1:21" ht="15">
      <c r="A103" s="257">
        <v>59</v>
      </c>
      <c r="B103" s="82" t="s">
        <v>136</v>
      </c>
      <c r="C103" s="40" t="s">
        <v>263</v>
      </c>
      <c r="D103" s="41" t="s">
        <v>2</v>
      </c>
      <c r="E103" s="42"/>
      <c r="F103" s="43"/>
      <c r="G103" s="43"/>
      <c r="H103" s="121"/>
      <c r="I103" s="42">
        <v>3</v>
      </c>
      <c r="J103" s="43"/>
      <c r="K103" s="43">
        <v>2</v>
      </c>
      <c r="L103" s="44"/>
      <c r="M103" s="102"/>
      <c r="N103" s="40">
        <v>5</v>
      </c>
      <c r="O103" s="102"/>
      <c r="P103" s="40" t="s">
        <v>53</v>
      </c>
      <c r="Q103" s="42">
        <v>42</v>
      </c>
      <c r="R103" s="43">
        <v>28</v>
      </c>
      <c r="S103" s="44">
        <v>70</v>
      </c>
      <c r="T103" s="40">
        <v>55</v>
      </c>
      <c r="U103" s="41">
        <v>125</v>
      </c>
    </row>
    <row r="104" spans="1:21" ht="15">
      <c r="A104" s="257">
        <v>60</v>
      </c>
      <c r="B104" s="82" t="s">
        <v>252</v>
      </c>
      <c r="C104" s="40" t="s">
        <v>264</v>
      </c>
      <c r="D104" s="41" t="s">
        <v>2</v>
      </c>
      <c r="E104" s="42"/>
      <c r="F104" s="43"/>
      <c r="G104" s="43"/>
      <c r="H104" s="121"/>
      <c r="I104" s="42">
        <v>2</v>
      </c>
      <c r="J104" s="43">
        <v>1</v>
      </c>
      <c r="K104" s="43"/>
      <c r="L104" s="44"/>
      <c r="M104" s="102"/>
      <c r="N104" s="40">
        <v>3</v>
      </c>
      <c r="O104" s="102"/>
      <c r="P104" s="40" t="s">
        <v>52</v>
      </c>
      <c r="Q104" s="42">
        <v>28</v>
      </c>
      <c r="R104" s="43">
        <v>14</v>
      </c>
      <c r="S104" s="44">
        <v>42</v>
      </c>
      <c r="T104" s="40">
        <v>33</v>
      </c>
      <c r="U104" s="41">
        <v>75</v>
      </c>
    </row>
    <row r="105" spans="1:21" ht="15">
      <c r="A105" s="257">
        <v>61</v>
      </c>
      <c r="B105" s="82" t="s">
        <v>253</v>
      </c>
      <c r="C105" s="40" t="s">
        <v>265</v>
      </c>
      <c r="D105" s="41" t="s">
        <v>2</v>
      </c>
      <c r="E105" s="42"/>
      <c r="F105" s="43"/>
      <c r="G105" s="43"/>
      <c r="H105" s="121"/>
      <c r="I105" s="42">
        <v>3</v>
      </c>
      <c r="J105" s="43">
        <v>1</v>
      </c>
      <c r="K105" s="43">
        <v>1</v>
      </c>
      <c r="L105" s="44"/>
      <c r="M105" s="102"/>
      <c r="N105" s="40">
        <v>4</v>
      </c>
      <c r="O105" s="102"/>
      <c r="P105" s="40" t="s">
        <v>53</v>
      </c>
      <c r="Q105" s="42">
        <v>42</v>
      </c>
      <c r="R105" s="43">
        <v>28</v>
      </c>
      <c r="S105" s="44">
        <v>70</v>
      </c>
      <c r="T105" s="40">
        <v>30</v>
      </c>
      <c r="U105" s="41">
        <v>100</v>
      </c>
    </row>
    <row r="106" spans="1:21" ht="15">
      <c r="A106" s="257">
        <v>62</v>
      </c>
      <c r="B106" s="85" t="s">
        <v>140</v>
      </c>
      <c r="C106" s="40" t="s">
        <v>266</v>
      </c>
      <c r="D106" s="41" t="s">
        <v>2</v>
      </c>
      <c r="E106" s="42"/>
      <c r="F106" s="43"/>
      <c r="G106" s="43"/>
      <c r="H106" s="121"/>
      <c r="I106" s="42"/>
      <c r="J106" s="43"/>
      <c r="K106" s="43"/>
      <c r="L106" s="44"/>
      <c r="M106" s="102"/>
      <c r="N106" s="40">
        <v>5</v>
      </c>
      <c r="O106" s="102"/>
      <c r="P106" s="40" t="s">
        <v>52</v>
      </c>
      <c r="Q106" s="42">
        <v>0</v>
      </c>
      <c r="R106" s="43">
        <v>60</v>
      </c>
      <c r="S106" s="44">
        <v>60</v>
      </c>
      <c r="T106" s="40">
        <v>65</v>
      </c>
      <c r="U106" s="41">
        <v>125</v>
      </c>
    </row>
    <row r="107" spans="1:21" ht="15.75" thickBot="1">
      <c r="A107" s="258">
        <v>63</v>
      </c>
      <c r="B107" s="128" t="s">
        <v>137</v>
      </c>
      <c r="C107" s="53" t="s">
        <v>267</v>
      </c>
      <c r="D107" s="49" t="s">
        <v>2</v>
      </c>
      <c r="E107" s="50"/>
      <c r="F107" s="51"/>
      <c r="G107" s="51"/>
      <c r="H107" s="126"/>
      <c r="I107" s="50"/>
      <c r="J107" s="51"/>
      <c r="K107" s="51"/>
      <c r="L107" s="52">
        <v>4</v>
      </c>
      <c r="M107" s="127"/>
      <c r="N107" s="53">
        <v>4</v>
      </c>
      <c r="O107" s="127"/>
      <c r="P107" s="48" t="s">
        <v>52</v>
      </c>
      <c r="Q107" s="50"/>
      <c r="R107" s="51">
        <v>56</v>
      </c>
      <c r="S107" s="52">
        <v>56</v>
      </c>
      <c r="T107" s="48">
        <v>69</v>
      </c>
      <c r="U107" s="81">
        <v>125</v>
      </c>
    </row>
    <row r="108" spans="1:21" ht="15.75" thickBot="1">
      <c r="A108" s="188" t="s">
        <v>138</v>
      </c>
      <c r="B108" s="189"/>
      <c r="C108" s="190"/>
      <c r="D108" s="182"/>
      <c r="E108" s="192">
        <v>14</v>
      </c>
      <c r="F108" s="194">
        <v>5</v>
      </c>
      <c r="G108" s="194">
        <v>5</v>
      </c>
      <c r="H108" s="194">
        <v>2</v>
      </c>
      <c r="I108" s="192">
        <v>13</v>
      </c>
      <c r="J108" s="194">
        <v>4</v>
      </c>
      <c r="K108" s="194">
        <v>4</v>
      </c>
      <c r="L108" s="206">
        <v>5</v>
      </c>
      <c r="M108" s="73">
        <v>30</v>
      </c>
      <c r="N108" s="72">
        <v>30</v>
      </c>
      <c r="O108" s="181" t="s">
        <v>268</v>
      </c>
      <c r="P108" s="182"/>
      <c r="Q108" s="192">
        <v>378</v>
      </c>
      <c r="R108" s="194">
        <v>410</v>
      </c>
      <c r="S108" s="228">
        <v>788</v>
      </c>
      <c r="T108" s="207">
        <v>737</v>
      </c>
      <c r="U108" s="182">
        <v>1525</v>
      </c>
    </row>
    <row r="109" spans="1:21" ht="15.75" thickBot="1">
      <c r="A109" s="183"/>
      <c r="B109" s="191"/>
      <c r="C109" s="191"/>
      <c r="D109" s="184"/>
      <c r="E109" s="193"/>
      <c r="F109" s="195"/>
      <c r="G109" s="195"/>
      <c r="H109" s="195"/>
      <c r="I109" s="193"/>
      <c r="J109" s="195"/>
      <c r="K109" s="195"/>
      <c r="L109" s="180"/>
      <c r="M109" s="185">
        <v>60</v>
      </c>
      <c r="N109" s="209"/>
      <c r="O109" s="183"/>
      <c r="P109" s="184"/>
      <c r="Q109" s="193"/>
      <c r="R109" s="195"/>
      <c r="S109" s="180"/>
      <c r="T109" s="208"/>
      <c r="U109" s="184"/>
    </row>
    <row r="110" spans="1:21" ht="15.75" thickBot="1">
      <c r="A110" s="129"/>
      <c r="B110" s="130" t="s">
        <v>139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2"/>
      <c r="R110" s="132"/>
      <c r="S110" s="132"/>
      <c r="T110" s="132"/>
      <c r="U110" s="133"/>
    </row>
    <row r="111" spans="1:21" ht="15">
      <c r="A111" s="24"/>
      <c r="B111" s="18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0"/>
      <c r="R111" s="20"/>
      <c r="S111" s="20"/>
      <c r="T111" s="20"/>
      <c r="U111" s="20"/>
    </row>
    <row r="112" spans="2:17" ht="15"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</row>
    <row r="113" spans="2:21" ht="15">
      <c r="B113" s="91" t="s">
        <v>74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3"/>
      <c r="R113" s="93"/>
      <c r="S113" s="91" t="s">
        <v>106</v>
      </c>
      <c r="T113" s="93"/>
      <c r="U113" s="97"/>
    </row>
    <row r="114" spans="2:21" ht="15" customHeight="1">
      <c r="B114" s="98" t="s">
        <v>107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3"/>
      <c r="R114" s="93"/>
      <c r="S114" s="98" t="s">
        <v>108</v>
      </c>
      <c r="T114" s="93"/>
      <c r="U114" s="97"/>
    </row>
    <row r="115" spans="2:17" ht="15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/>
    </row>
    <row r="116" spans="1:21" ht="82.5" customHeight="1">
      <c r="A116" s="217" t="s">
        <v>190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16"/>
      <c r="Q116" s="215"/>
      <c r="R116" s="215"/>
      <c r="S116" s="215"/>
      <c r="T116" s="215"/>
      <c r="U116" s="99" t="s">
        <v>76</v>
      </c>
    </row>
    <row r="117" spans="1:21" ht="15.75">
      <c r="A117" s="145" t="s">
        <v>77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</row>
    <row r="118" spans="1:21" ht="15.75">
      <c r="A118" s="146" t="s">
        <v>78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</row>
    <row r="119" spans="1:21" ht="9" customHeight="1" thickBot="1">
      <c r="A119" s="299"/>
      <c r="B119" s="220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220"/>
      <c r="R119" s="220"/>
      <c r="S119" s="220"/>
      <c r="T119" s="220"/>
      <c r="U119" s="220"/>
    </row>
    <row r="120" spans="1:21" ht="15.75" thickBot="1">
      <c r="A120" s="142" t="s">
        <v>141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1"/>
    </row>
    <row r="121" spans="1:21" ht="15.75" customHeight="1">
      <c r="A121" s="166" t="s">
        <v>0</v>
      </c>
      <c r="B121" s="168" t="s">
        <v>142</v>
      </c>
      <c r="C121" s="168" t="s">
        <v>143</v>
      </c>
      <c r="D121" s="199" t="s">
        <v>89</v>
      </c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1"/>
    </row>
    <row r="122" spans="1:21" ht="8.25" customHeight="1" thickBot="1">
      <c r="A122" s="167"/>
      <c r="B122" s="169"/>
      <c r="C122" s="169"/>
      <c r="D122" s="202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4"/>
    </row>
    <row r="123" spans="1:21" ht="15.75" thickBot="1">
      <c r="A123" s="435">
        <v>15</v>
      </c>
      <c r="B123" s="229" t="s">
        <v>269</v>
      </c>
      <c r="C123" s="429" t="s">
        <v>59</v>
      </c>
      <c r="D123" s="234" t="s">
        <v>116</v>
      </c>
      <c r="E123" s="232"/>
      <c r="F123" s="232"/>
      <c r="G123" s="232"/>
      <c r="H123" s="232"/>
      <c r="I123" s="232"/>
      <c r="J123" s="232"/>
      <c r="K123" s="232"/>
      <c r="L123" s="233"/>
      <c r="M123" s="234" t="s">
        <v>117</v>
      </c>
      <c r="N123" s="232"/>
      <c r="O123" s="232"/>
      <c r="P123" s="232"/>
      <c r="Q123" s="235"/>
      <c r="R123" s="231" t="s">
        <v>115</v>
      </c>
      <c r="S123" s="232"/>
      <c r="T123" s="232"/>
      <c r="U123" s="235"/>
    </row>
    <row r="124" spans="1:21" ht="15">
      <c r="A124" s="436">
        <v>19</v>
      </c>
      <c r="B124" s="311" t="s">
        <v>56</v>
      </c>
      <c r="C124" s="306" t="s">
        <v>60</v>
      </c>
      <c r="D124" s="434" t="s">
        <v>113</v>
      </c>
      <c r="E124" s="198"/>
      <c r="F124" s="198"/>
      <c r="G124" s="198"/>
      <c r="H124" s="198"/>
      <c r="I124" s="198"/>
      <c r="J124" s="198"/>
      <c r="K124" s="198"/>
      <c r="L124" s="198"/>
      <c r="M124" s="447"/>
      <c r="N124" s="447"/>
      <c r="O124" s="448"/>
      <c r="P124" s="449" t="s">
        <v>114</v>
      </c>
      <c r="Q124" s="447"/>
      <c r="R124" s="447"/>
      <c r="S124" s="447"/>
      <c r="T124" s="447"/>
      <c r="U124" s="450"/>
    </row>
    <row r="125" spans="1:21" ht="15.75" customHeight="1">
      <c r="A125" s="437">
        <v>23</v>
      </c>
      <c r="B125" s="312" t="s">
        <v>57</v>
      </c>
      <c r="C125" s="303" t="s">
        <v>60</v>
      </c>
      <c r="D125" s="237" t="s">
        <v>116</v>
      </c>
      <c r="E125" s="238"/>
      <c r="F125" s="238"/>
      <c r="G125" s="238"/>
      <c r="H125" s="238"/>
      <c r="I125" s="238"/>
      <c r="J125" s="238"/>
      <c r="K125" s="238"/>
      <c r="L125" s="446"/>
      <c r="M125" s="238" t="s">
        <v>117</v>
      </c>
      <c r="N125" s="238"/>
      <c r="O125" s="238"/>
      <c r="P125" s="238"/>
      <c r="Q125" s="239"/>
      <c r="R125" s="240" t="s">
        <v>115</v>
      </c>
      <c r="S125" s="238"/>
      <c r="T125" s="238"/>
      <c r="U125" s="238"/>
    </row>
    <row r="126" spans="1:21" ht="15">
      <c r="A126" s="437">
        <v>31</v>
      </c>
      <c r="B126" s="236" t="s">
        <v>58</v>
      </c>
      <c r="C126" s="308" t="s">
        <v>60</v>
      </c>
      <c r="D126" s="237" t="s">
        <v>116</v>
      </c>
      <c r="E126" s="238"/>
      <c r="F126" s="238"/>
      <c r="G126" s="238"/>
      <c r="H126" s="238"/>
      <c r="I126" s="238"/>
      <c r="J126" s="238"/>
      <c r="K126" s="238"/>
      <c r="L126" s="446"/>
      <c r="M126" s="238" t="s">
        <v>117</v>
      </c>
      <c r="N126" s="238"/>
      <c r="O126" s="238"/>
      <c r="P126" s="238"/>
      <c r="Q126" s="239"/>
      <c r="R126" s="240" t="s">
        <v>115</v>
      </c>
      <c r="S126" s="238"/>
      <c r="T126" s="238"/>
      <c r="U126" s="238"/>
    </row>
    <row r="127" spans="1:21" ht="15.75" thickBot="1">
      <c r="A127" s="438">
        <v>32</v>
      </c>
      <c r="B127" s="236" t="s">
        <v>270</v>
      </c>
      <c r="C127" s="308" t="s">
        <v>60</v>
      </c>
      <c r="D127" s="430" t="s">
        <v>118</v>
      </c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2"/>
      <c r="P127" s="433" t="s">
        <v>119</v>
      </c>
      <c r="Q127" s="431"/>
      <c r="R127" s="431"/>
      <c r="S127" s="431"/>
      <c r="T127" s="431"/>
      <c r="U127" s="432"/>
    </row>
    <row r="128" spans="1:21" ht="15.75" thickBot="1">
      <c r="A128" s="439">
        <v>40</v>
      </c>
      <c r="B128" s="229" t="s">
        <v>29</v>
      </c>
      <c r="C128" s="230" t="s">
        <v>61</v>
      </c>
      <c r="D128" s="234" t="s">
        <v>289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5"/>
      <c r="P128" s="231" t="s">
        <v>290</v>
      </c>
      <c r="Q128" s="232"/>
      <c r="R128" s="232"/>
      <c r="S128" s="232"/>
      <c r="T128" s="232"/>
      <c r="U128" s="235"/>
    </row>
    <row r="129" spans="1:21" ht="15">
      <c r="A129" s="440">
        <v>55</v>
      </c>
      <c r="B129" s="314" t="s">
        <v>30</v>
      </c>
      <c r="C129" s="289" t="s">
        <v>62</v>
      </c>
      <c r="D129" s="163" t="s">
        <v>291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5"/>
      <c r="P129" s="170" t="s">
        <v>292</v>
      </c>
      <c r="Q129" s="164"/>
      <c r="R129" s="164"/>
      <c r="S129" s="164"/>
      <c r="T129" s="164"/>
      <c r="U129" s="165"/>
    </row>
    <row r="130" spans="1:21" ht="15">
      <c r="A130" s="441">
        <v>59</v>
      </c>
      <c r="B130" s="291" t="s">
        <v>31</v>
      </c>
      <c r="C130" s="273" t="s">
        <v>62</v>
      </c>
      <c r="D130" s="237" t="s">
        <v>293</v>
      </c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9"/>
      <c r="P130" s="240" t="s">
        <v>294</v>
      </c>
      <c r="Q130" s="238"/>
      <c r="R130" s="238"/>
      <c r="S130" s="238"/>
      <c r="T130" s="238"/>
      <c r="U130" s="239"/>
    </row>
    <row r="131" spans="1:21" ht="15.75" thickBot="1">
      <c r="A131" s="442">
        <v>60</v>
      </c>
      <c r="B131" s="307" t="s">
        <v>271</v>
      </c>
      <c r="C131" s="283" t="s">
        <v>62</v>
      </c>
      <c r="D131" s="139" t="s">
        <v>295</v>
      </c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1"/>
      <c r="P131" s="187" t="s">
        <v>296</v>
      </c>
      <c r="Q131" s="140"/>
      <c r="R131" s="140"/>
      <c r="S131" s="140"/>
      <c r="T131" s="140"/>
      <c r="U131" s="141"/>
    </row>
    <row r="132" spans="1:21" ht="8.25" customHeight="1" thickBot="1">
      <c r="A132" s="299"/>
      <c r="B132" s="301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1"/>
      <c r="R132" s="301"/>
      <c r="S132" s="301"/>
      <c r="T132" s="301"/>
      <c r="U132" s="301"/>
    </row>
    <row r="133" spans="1:21" ht="15.75" thickBot="1">
      <c r="A133" s="142" t="s">
        <v>144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4"/>
    </row>
    <row r="134" spans="1:21" ht="15.75" customHeight="1">
      <c r="A134" s="397" t="s">
        <v>79</v>
      </c>
      <c r="B134" s="397" t="s">
        <v>89</v>
      </c>
      <c r="C134" s="397" t="s">
        <v>145</v>
      </c>
      <c r="D134" s="398" t="s">
        <v>146</v>
      </c>
      <c r="E134" s="399" t="s">
        <v>82</v>
      </c>
      <c r="F134" s="400"/>
      <c r="G134" s="400"/>
      <c r="H134" s="401"/>
      <c r="I134" s="399" t="s">
        <v>83</v>
      </c>
      <c r="J134" s="400"/>
      <c r="K134" s="400"/>
      <c r="L134" s="401"/>
      <c r="M134" s="402" t="s">
        <v>84</v>
      </c>
      <c r="N134" s="403"/>
      <c r="O134" s="399" t="s">
        <v>85</v>
      </c>
      <c r="P134" s="401"/>
      <c r="Q134" s="404" t="s">
        <v>86</v>
      </c>
      <c r="R134" s="405"/>
      <c r="S134" s="406"/>
      <c r="T134" s="407" t="s">
        <v>87</v>
      </c>
      <c r="U134" s="407" t="s">
        <v>88</v>
      </c>
    </row>
    <row r="135" spans="1:21" ht="9.75" customHeight="1" thickBot="1">
      <c r="A135" s="408"/>
      <c r="B135" s="408"/>
      <c r="C135" s="408" t="s">
        <v>147</v>
      </c>
      <c r="D135" s="409" t="s">
        <v>148</v>
      </c>
      <c r="E135" s="410"/>
      <c r="F135" s="411"/>
      <c r="G135" s="411"/>
      <c r="H135" s="412"/>
      <c r="I135" s="410"/>
      <c r="J135" s="411"/>
      <c r="K135" s="411"/>
      <c r="L135" s="412"/>
      <c r="M135" s="413"/>
      <c r="N135" s="414"/>
      <c r="O135" s="410"/>
      <c r="P135" s="412"/>
      <c r="Q135" s="415"/>
      <c r="R135" s="416"/>
      <c r="S135" s="417"/>
      <c r="T135" s="418"/>
      <c r="U135" s="418"/>
    </row>
    <row r="136" spans="1:21" ht="13.5" customHeight="1" thickBot="1">
      <c r="A136" s="419"/>
      <c r="B136" s="420"/>
      <c r="C136" s="421"/>
      <c r="D136" s="422" t="s">
        <v>149</v>
      </c>
      <c r="E136" s="423" t="s">
        <v>1</v>
      </c>
      <c r="F136" s="424" t="s">
        <v>2</v>
      </c>
      <c r="G136" s="424" t="s">
        <v>3</v>
      </c>
      <c r="H136" s="425" t="s">
        <v>4</v>
      </c>
      <c r="I136" s="423" t="s">
        <v>1</v>
      </c>
      <c r="J136" s="424" t="s">
        <v>2</v>
      </c>
      <c r="K136" s="424" t="s">
        <v>3</v>
      </c>
      <c r="L136" s="425" t="s">
        <v>4</v>
      </c>
      <c r="M136" s="426" t="s">
        <v>5</v>
      </c>
      <c r="N136" s="427" t="s">
        <v>6</v>
      </c>
      <c r="O136" s="426" t="s">
        <v>5</v>
      </c>
      <c r="P136" s="427" t="s">
        <v>6</v>
      </c>
      <c r="Q136" s="423" t="s">
        <v>150</v>
      </c>
      <c r="R136" s="424" t="s">
        <v>7</v>
      </c>
      <c r="S136" s="425" t="s">
        <v>8</v>
      </c>
      <c r="T136" s="428"/>
      <c r="U136" s="428"/>
    </row>
    <row r="137" spans="1:21" ht="15.75" thickBot="1">
      <c r="A137" s="443">
        <v>63</v>
      </c>
      <c r="B137" s="310" t="s">
        <v>151</v>
      </c>
      <c r="C137" s="278" t="s">
        <v>273</v>
      </c>
      <c r="D137" s="309" t="s">
        <v>60</v>
      </c>
      <c r="E137" s="264"/>
      <c r="F137" s="263"/>
      <c r="G137" s="263"/>
      <c r="H137" s="265"/>
      <c r="I137" s="264">
        <v>2</v>
      </c>
      <c r="J137" s="263">
        <v>1</v>
      </c>
      <c r="K137" s="263"/>
      <c r="L137" s="265"/>
      <c r="M137" s="230"/>
      <c r="N137" s="309">
        <v>3</v>
      </c>
      <c r="O137" s="230"/>
      <c r="P137" s="309" t="s">
        <v>46</v>
      </c>
      <c r="Q137" s="264">
        <v>28</v>
      </c>
      <c r="R137" s="263">
        <v>14</v>
      </c>
      <c r="S137" s="265">
        <v>42</v>
      </c>
      <c r="T137" s="230">
        <v>33</v>
      </c>
      <c r="U137" s="316">
        <v>75</v>
      </c>
    </row>
    <row r="138" spans="1:21" ht="15">
      <c r="A138" s="436">
        <v>64</v>
      </c>
      <c r="B138" s="267" t="s">
        <v>282</v>
      </c>
      <c r="C138" s="268" t="s">
        <v>274</v>
      </c>
      <c r="D138" s="306" t="s">
        <v>61</v>
      </c>
      <c r="E138" s="270">
        <v>2</v>
      </c>
      <c r="F138" s="271"/>
      <c r="G138" s="271">
        <v>2</v>
      </c>
      <c r="H138" s="272"/>
      <c r="I138" s="270"/>
      <c r="J138" s="271"/>
      <c r="K138" s="271"/>
      <c r="L138" s="272"/>
      <c r="M138" s="268">
        <v>3</v>
      </c>
      <c r="N138" s="306"/>
      <c r="O138" s="268" t="s">
        <v>48</v>
      </c>
      <c r="P138" s="306"/>
      <c r="Q138" s="270">
        <v>28</v>
      </c>
      <c r="R138" s="271">
        <v>28</v>
      </c>
      <c r="S138" s="272">
        <v>56</v>
      </c>
      <c r="T138" s="268">
        <v>19</v>
      </c>
      <c r="U138" s="269">
        <v>75</v>
      </c>
    </row>
    <row r="139" spans="1:21" ht="15">
      <c r="A139" s="437">
        <v>65</v>
      </c>
      <c r="B139" s="295" t="s">
        <v>131</v>
      </c>
      <c r="C139" s="273" t="s">
        <v>275</v>
      </c>
      <c r="D139" s="303" t="s">
        <v>61</v>
      </c>
      <c r="E139" s="275">
        <v>2</v>
      </c>
      <c r="F139" s="276"/>
      <c r="G139" s="276">
        <v>1</v>
      </c>
      <c r="H139" s="277"/>
      <c r="I139" s="275"/>
      <c r="J139" s="276"/>
      <c r="K139" s="276"/>
      <c r="L139" s="277"/>
      <c r="M139" s="273">
        <v>3</v>
      </c>
      <c r="N139" s="303"/>
      <c r="O139" s="273" t="s">
        <v>48</v>
      </c>
      <c r="P139" s="303"/>
      <c r="Q139" s="275">
        <v>28</v>
      </c>
      <c r="R139" s="292">
        <v>14</v>
      </c>
      <c r="S139" s="277">
        <v>42</v>
      </c>
      <c r="T139" s="273">
        <v>33</v>
      </c>
      <c r="U139" s="274">
        <v>75</v>
      </c>
    </row>
    <row r="140" spans="1:21" ht="15">
      <c r="A140" s="437">
        <v>66</v>
      </c>
      <c r="B140" s="295" t="s">
        <v>283</v>
      </c>
      <c r="C140" s="273" t="s">
        <v>276</v>
      </c>
      <c r="D140" s="303" t="s">
        <v>61</v>
      </c>
      <c r="E140" s="275"/>
      <c r="F140" s="276"/>
      <c r="G140" s="276"/>
      <c r="H140" s="294"/>
      <c r="I140" s="275">
        <v>1</v>
      </c>
      <c r="J140" s="276"/>
      <c r="K140" s="276">
        <v>1</v>
      </c>
      <c r="L140" s="277"/>
      <c r="M140" s="273"/>
      <c r="N140" s="303">
        <v>2</v>
      </c>
      <c r="O140" s="273"/>
      <c r="P140" s="303" t="s">
        <v>50</v>
      </c>
      <c r="Q140" s="284">
        <v>14</v>
      </c>
      <c r="R140" s="276">
        <v>14</v>
      </c>
      <c r="S140" s="274">
        <v>28</v>
      </c>
      <c r="T140" s="273">
        <v>22</v>
      </c>
      <c r="U140" s="274">
        <v>50</v>
      </c>
    </row>
    <row r="141" spans="1:21" ht="15.75" thickBot="1">
      <c r="A141" s="444">
        <v>67</v>
      </c>
      <c r="B141" s="304" t="s">
        <v>152</v>
      </c>
      <c r="C141" s="278" t="s">
        <v>277</v>
      </c>
      <c r="D141" s="305" t="s">
        <v>61</v>
      </c>
      <c r="E141" s="280"/>
      <c r="F141" s="281"/>
      <c r="G141" s="281"/>
      <c r="H141" s="313"/>
      <c r="I141" s="280"/>
      <c r="J141" s="281">
        <v>2</v>
      </c>
      <c r="K141" s="281"/>
      <c r="L141" s="282"/>
      <c r="M141" s="283"/>
      <c r="N141" s="305">
        <v>2</v>
      </c>
      <c r="O141" s="283"/>
      <c r="P141" s="305" t="s">
        <v>50</v>
      </c>
      <c r="Q141" s="298">
        <v>0</v>
      </c>
      <c r="R141" s="281">
        <v>28</v>
      </c>
      <c r="S141" s="279">
        <v>28</v>
      </c>
      <c r="T141" s="283">
        <v>22</v>
      </c>
      <c r="U141" s="279">
        <v>50</v>
      </c>
    </row>
    <row r="142" spans="1:21" ht="15">
      <c r="A142" s="436">
        <v>68</v>
      </c>
      <c r="B142" s="293" t="s">
        <v>284</v>
      </c>
      <c r="C142" s="268" t="s">
        <v>278</v>
      </c>
      <c r="D142" s="302" t="s">
        <v>62</v>
      </c>
      <c r="E142" s="285">
        <v>2</v>
      </c>
      <c r="F142" s="286"/>
      <c r="G142" s="286">
        <v>2</v>
      </c>
      <c r="H142" s="287"/>
      <c r="I142" s="285"/>
      <c r="J142" s="286"/>
      <c r="K142" s="286"/>
      <c r="L142" s="287"/>
      <c r="M142" s="289">
        <v>3</v>
      </c>
      <c r="N142" s="302"/>
      <c r="O142" s="289" t="s">
        <v>54</v>
      </c>
      <c r="P142" s="302"/>
      <c r="Q142" s="290">
        <v>28</v>
      </c>
      <c r="R142" s="286">
        <v>28</v>
      </c>
      <c r="S142" s="288">
        <v>56</v>
      </c>
      <c r="T142" s="289">
        <v>19</v>
      </c>
      <c r="U142" s="288">
        <v>75</v>
      </c>
    </row>
    <row r="143" spans="1:21" ht="15">
      <c r="A143" s="445">
        <v>69</v>
      </c>
      <c r="B143" s="295" t="s">
        <v>285</v>
      </c>
      <c r="C143" s="273" t="s">
        <v>279</v>
      </c>
      <c r="D143" s="303" t="s">
        <v>62</v>
      </c>
      <c r="E143" s="275">
        <v>1</v>
      </c>
      <c r="F143" s="276">
        <v>1</v>
      </c>
      <c r="G143" s="276"/>
      <c r="H143" s="277"/>
      <c r="I143" s="275"/>
      <c r="J143" s="276"/>
      <c r="K143" s="276"/>
      <c r="L143" s="277"/>
      <c r="M143" s="273">
        <v>2</v>
      </c>
      <c r="N143" s="303"/>
      <c r="O143" s="273" t="s">
        <v>54</v>
      </c>
      <c r="P143" s="303"/>
      <c r="Q143" s="284">
        <v>14</v>
      </c>
      <c r="R143" s="276">
        <v>14</v>
      </c>
      <c r="S143" s="274">
        <v>28</v>
      </c>
      <c r="T143" s="273">
        <v>22</v>
      </c>
      <c r="U143" s="274">
        <v>50</v>
      </c>
    </row>
    <row r="144" spans="1:21" ht="15">
      <c r="A144" s="437">
        <v>70</v>
      </c>
      <c r="B144" s="296" t="s">
        <v>286</v>
      </c>
      <c r="C144" s="273" t="s">
        <v>280</v>
      </c>
      <c r="D144" s="303" t="s">
        <v>62</v>
      </c>
      <c r="E144" s="275"/>
      <c r="F144" s="276"/>
      <c r="G144" s="276"/>
      <c r="H144" s="277"/>
      <c r="I144" s="275">
        <v>2</v>
      </c>
      <c r="J144" s="276"/>
      <c r="K144" s="276">
        <v>2</v>
      </c>
      <c r="L144" s="277"/>
      <c r="M144" s="273"/>
      <c r="N144" s="303">
        <v>3</v>
      </c>
      <c r="O144" s="273"/>
      <c r="P144" s="303"/>
      <c r="Q144" s="275">
        <v>28</v>
      </c>
      <c r="R144" s="286">
        <v>28</v>
      </c>
      <c r="S144" s="277">
        <v>56</v>
      </c>
      <c r="T144" s="297">
        <v>19</v>
      </c>
      <c r="U144" s="274">
        <v>75</v>
      </c>
    </row>
    <row r="145" spans="1:21" ht="15.75" thickBot="1">
      <c r="A145" s="444">
        <v>71</v>
      </c>
      <c r="B145" s="315" t="s">
        <v>287</v>
      </c>
      <c r="C145" s="283" t="s">
        <v>281</v>
      </c>
      <c r="D145" s="305" t="s">
        <v>62</v>
      </c>
      <c r="E145" s="280"/>
      <c r="F145" s="281"/>
      <c r="G145" s="281"/>
      <c r="H145" s="282"/>
      <c r="I145" s="280">
        <v>1</v>
      </c>
      <c r="J145" s="281">
        <v>1</v>
      </c>
      <c r="K145" s="281"/>
      <c r="L145" s="282"/>
      <c r="M145" s="283"/>
      <c r="N145" s="305">
        <v>2</v>
      </c>
      <c r="O145" s="283"/>
      <c r="P145" s="305"/>
      <c r="Q145" s="280">
        <v>14</v>
      </c>
      <c r="R145" s="281">
        <v>14</v>
      </c>
      <c r="S145" s="282">
        <v>28</v>
      </c>
      <c r="T145" s="266">
        <v>22</v>
      </c>
      <c r="U145" s="279">
        <v>50</v>
      </c>
    </row>
    <row r="146" spans="1:21" ht="15">
      <c r="A146" s="299"/>
      <c r="B146" s="320" t="s">
        <v>107</v>
      </c>
      <c r="C146" s="300"/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1"/>
      <c r="R146" s="301"/>
      <c r="S146" s="320" t="s">
        <v>108</v>
      </c>
      <c r="T146" s="301"/>
      <c r="U146" s="301"/>
    </row>
    <row r="147" spans="1:21" ht="15">
      <c r="A147" s="299"/>
      <c r="B147" s="220"/>
      <c r="C147" s="319"/>
      <c r="D147" s="319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220"/>
      <c r="R147" s="220"/>
      <c r="S147" s="220"/>
      <c r="T147" s="220"/>
      <c r="U147" s="220"/>
    </row>
    <row r="148" spans="1:21" ht="82.5" customHeight="1">
      <c r="A148" s="321" t="s">
        <v>298</v>
      </c>
      <c r="B148" s="322"/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19"/>
      <c r="Q148" s="220"/>
      <c r="R148" s="220"/>
      <c r="S148" s="220"/>
      <c r="T148" s="220"/>
      <c r="U148" s="323" t="s">
        <v>76</v>
      </c>
    </row>
    <row r="149" spans="1:21" ht="15">
      <c r="A149" s="324" t="s">
        <v>77</v>
      </c>
      <c r="B149" s="324"/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</row>
    <row r="150" spans="1:21" ht="15">
      <c r="A150" s="325" t="s">
        <v>78</v>
      </c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</row>
    <row r="151" spans="1:21" ht="15.75" thickBot="1">
      <c r="A151" s="299"/>
      <c r="B151" s="220"/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220"/>
      <c r="R151" s="220"/>
      <c r="S151" s="220"/>
      <c r="T151" s="220"/>
      <c r="U151" s="220"/>
    </row>
    <row r="152" spans="1:21" ht="15.75" thickBot="1">
      <c r="A152" s="142" t="s">
        <v>153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4"/>
    </row>
    <row r="153" spans="1:21" ht="15.75" thickBot="1">
      <c r="A153" s="326" t="s">
        <v>154</v>
      </c>
      <c r="B153" s="327"/>
      <c r="C153" s="241">
        <v>1470</v>
      </c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2"/>
    </row>
    <row r="154" spans="1:21" ht="15.75" thickBot="1">
      <c r="A154" s="326" t="s">
        <v>155</v>
      </c>
      <c r="B154" s="327"/>
      <c r="C154" s="241">
        <v>1794</v>
      </c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2"/>
    </row>
    <row r="155" spans="1:21" ht="15.75" thickBot="1">
      <c r="A155" s="326" t="s">
        <v>156</v>
      </c>
      <c r="B155" s="327"/>
      <c r="C155" s="328">
        <v>3264</v>
      </c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9"/>
    </row>
    <row r="156" spans="1:21" ht="15.75" thickBot="1">
      <c r="A156" s="330" t="s">
        <v>157</v>
      </c>
      <c r="B156" s="331"/>
      <c r="C156" s="332"/>
      <c r="D156" s="333">
        <v>3264</v>
      </c>
      <c r="E156" s="241"/>
      <c r="F156" s="260" t="s">
        <v>67</v>
      </c>
      <c r="G156" s="241">
        <v>3264</v>
      </c>
      <c r="H156" s="241"/>
      <c r="I156" s="260"/>
      <c r="J156" s="260" t="s">
        <v>68</v>
      </c>
      <c r="K156" s="241">
        <v>100</v>
      </c>
      <c r="L156" s="241"/>
      <c r="M156" s="260"/>
      <c r="N156" s="260"/>
      <c r="O156" s="334"/>
      <c r="P156" s="335">
        <v>100</v>
      </c>
      <c r="Q156" s="336"/>
      <c r="R156" s="336"/>
      <c r="S156" s="336"/>
      <c r="T156" s="336"/>
      <c r="U156" s="337"/>
    </row>
    <row r="157" spans="1:21" ht="15.75" thickBot="1">
      <c r="A157" s="330" t="s">
        <v>158</v>
      </c>
      <c r="B157" s="331"/>
      <c r="C157" s="332"/>
      <c r="D157" s="333">
        <v>1794</v>
      </c>
      <c r="E157" s="241"/>
      <c r="F157" s="260" t="s">
        <v>67</v>
      </c>
      <c r="G157" s="241">
        <v>3264</v>
      </c>
      <c r="H157" s="241"/>
      <c r="I157" s="260"/>
      <c r="J157" s="260" t="s">
        <v>68</v>
      </c>
      <c r="K157" s="241">
        <v>100</v>
      </c>
      <c r="L157" s="241"/>
      <c r="M157" s="260"/>
      <c r="N157" s="260"/>
      <c r="O157" s="334"/>
      <c r="P157" s="335">
        <v>54.96323529411765</v>
      </c>
      <c r="Q157" s="336"/>
      <c r="R157" s="336"/>
      <c r="S157" s="336"/>
      <c r="T157" s="336"/>
      <c r="U157" s="337"/>
    </row>
    <row r="158" spans="1:21" ht="15.75" thickBot="1">
      <c r="A158" s="330" t="s">
        <v>168</v>
      </c>
      <c r="B158" s="331"/>
      <c r="C158" s="332"/>
      <c r="D158" s="333">
        <v>1470</v>
      </c>
      <c r="E158" s="241"/>
      <c r="F158" s="260" t="s">
        <v>67</v>
      </c>
      <c r="G158" s="241">
        <v>1794</v>
      </c>
      <c r="H158" s="241"/>
      <c r="I158" s="260"/>
      <c r="J158" s="260" t="s">
        <v>68</v>
      </c>
      <c r="K158" s="241">
        <v>100</v>
      </c>
      <c r="L158" s="241"/>
      <c r="M158" s="260"/>
      <c r="N158" s="260"/>
      <c r="O158" s="334"/>
      <c r="P158" s="335">
        <v>81.93979933110369</v>
      </c>
      <c r="Q158" s="336"/>
      <c r="R158" s="336"/>
      <c r="S158" s="336"/>
      <c r="T158" s="336"/>
      <c r="U158" s="337"/>
    </row>
    <row r="159" spans="1:21" ht="15.75" thickBot="1">
      <c r="A159" s="142" t="s">
        <v>159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4"/>
      <c r="L159" s="142" t="s">
        <v>170</v>
      </c>
      <c r="M159" s="143"/>
      <c r="N159" s="143"/>
      <c r="O159" s="144"/>
      <c r="P159" s="142" t="s">
        <v>169</v>
      </c>
      <c r="Q159" s="143"/>
      <c r="R159" s="143"/>
      <c r="S159" s="143"/>
      <c r="T159" s="143"/>
      <c r="U159" s="144"/>
    </row>
    <row r="160" spans="1:21" ht="15">
      <c r="A160" s="338" t="s">
        <v>160</v>
      </c>
      <c r="B160" s="339"/>
      <c r="C160" s="339"/>
      <c r="D160" s="339"/>
      <c r="E160" s="339"/>
      <c r="F160" s="339"/>
      <c r="G160" s="339"/>
      <c r="H160" s="339"/>
      <c r="I160" s="339"/>
      <c r="J160" s="339"/>
      <c r="K160" s="340"/>
      <c r="L160" s="341">
        <v>588</v>
      </c>
      <c r="M160" s="342"/>
      <c r="N160" s="342"/>
      <c r="O160" s="343"/>
      <c r="P160" s="344">
        <v>18.014705882352942</v>
      </c>
      <c r="Q160" s="345"/>
      <c r="R160" s="345"/>
      <c r="S160" s="345"/>
      <c r="T160" s="345"/>
      <c r="U160" s="346"/>
    </row>
    <row r="161" spans="1:21" ht="15">
      <c r="A161" s="347" t="s">
        <v>161</v>
      </c>
      <c r="B161" s="348"/>
      <c r="C161" s="348"/>
      <c r="D161" s="348"/>
      <c r="E161" s="348"/>
      <c r="F161" s="348"/>
      <c r="G161" s="348"/>
      <c r="H161" s="348"/>
      <c r="I161" s="348"/>
      <c r="J161" s="348"/>
      <c r="K161" s="349"/>
      <c r="L161" s="350">
        <v>1252</v>
      </c>
      <c r="M161" s="351"/>
      <c r="N161" s="351"/>
      <c r="O161" s="352"/>
      <c r="P161" s="353">
        <v>38.3578431372549</v>
      </c>
      <c r="Q161" s="354"/>
      <c r="R161" s="354"/>
      <c r="S161" s="354"/>
      <c r="T161" s="354"/>
      <c r="U161" s="355"/>
    </row>
    <row r="162" spans="1:21" ht="15">
      <c r="A162" s="347" t="s">
        <v>162</v>
      </c>
      <c r="B162" s="348"/>
      <c r="C162" s="348"/>
      <c r="D162" s="348"/>
      <c r="E162" s="348"/>
      <c r="F162" s="348"/>
      <c r="G162" s="348"/>
      <c r="H162" s="348"/>
      <c r="I162" s="348"/>
      <c r="J162" s="348"/>
      <c r="K162" s="349"/>
      <c r="L162" s="350">
        <v>1158</v>
      </c>
      <c r="M162" s="351"/>
      <c r="N162" s="351"/>
      <c r="O162" s="352"/>
      <c r="P162" s="353">
        <v>35.47794117647059</v>
      </c>
      <c r="Q162" s="354"/>
      <c r="R162" s="354"/>
      <c r="S162" s="354"/>
      <c r="T162" s="354"/>
      <c r="U162" s="355"/>
    </row>
    <row r="163" spans="1:21" ht="15">
      <c r="A163" s="356" t="s">
        <v>163</v>
      </c>
      <c r="B163" s="357"/>
      <c r="C163" s="348" t="s">
        <v>164</v>
      </c>
      <c r="D163" s="348"/>
      <c r="E163" s="348"/>
      <c r="F163" s="348"/>
      <c r="G163" s="348"/>
      <c r="H163" s="348"/>
      <c r="I163" s="348"/>
      <c r="J163" s="348"/>
      <c r="K163" s="349"/>
      <c r="L163" s="358">
        <v>266</v>
      </c>
      <c r="M163" s="359"/>
      <c r="N163" s="351">
        <v>84</v>
      </c>
      <c r="O163" s="352"/>
      <c r="P163" s="360">
        <v>8.14950980392157</v>
      </c>
      <c r="Q163" s="361"/>
      <c r="R163" s="361"/>
      <c r="S163" s="361"/>
      <c r="T163" s="361"/>
      <c r="U163" s="362"/>
    </row>
    <row r="164" spans="1:21" ht="15.75" thickBot="1">
      <c r="A164" s="363"/>
      <c r="B164" s="364"/>
      <c r="C164" s="365" t="s">
        <v>165</v>
      </c>
      <c r="D164" s="365"/>
      <c r="E164" s="365"/>
      <c r="F164" s="365"/>
      <c r="G164" s="365"/>
      <c r="H164" s="365"/>
      <c r="I164" s="365"/>
      <c r="J164" s="365"/>
      <c r="K164" s="366"/>
      <c r="L164" s="367"/>
      <c r="M164" s="368"/>
      <c r="N164" s="369">
        <v>154</v>
      </c>
      <c r="O164" s="370"/>
      <c r="P164" s="371"/>
      <c r="Q164" s="372"/>
      <c r="R164" s="372"/>
      <c r="S164" s="372"/>
      <c r="T164" s="372"/>
      <c r="U164" s="373"/>
    </row>
    <row r="165" spans="1:21" ht="15.75" thickBot="1">
      <c r="A165" s="142" t="s">
        <v>69</v>
      </c>
      <c r="B165" s="143"/>
      <c r="C165" s="143"/>
      <c r="D165" s="143"/>
      <c r="E165" s="143"/>
      <c r="F165" s="143"/>
      <c r="G165" s="143"/>
      <c r="H165" s="143"/>
      <c r="I165" s="143"/>
      <c r="J165" s="143"/>
      <c r="K165" s="144"/>
      <c r="L165" s="142" t="s">
        <v>288</v>
      </c>
      <c r="M165" s="143"/>
      <c r="N165" s="143"/>
      <c r="O165" s="144"/>
      <c r="P165" s="374">
        <v>100</v>
      </c>
      <c r="Q165" s="336"/>
      <c r="R165" s="336"/>
      <c r="S165" s="336"/>
      <c r="T165" s="336"/>
      <c r="U165" s="337"/>
    </row>
    <row r="166" spans="1:21" ht="15">
      <c r="A166" s="375" t="s">
        <v>166</v>
      </c>
      <c r="B166" s="376"/>
      <c r="C166" s="376"/>
      <c r="D166" s="376"/>
      <c r="E166" s="376"/>
      <c r="F166" s="376"/>
      <c r="G166" s="376"/>
      <c r="H166" s="376"/>
      <c r="I166" s="376"/>
      <c r="J166" s="376"/>
      <c r="K166" s="377"/>
      <c r="L166" s="341">
        <v>2886</v>
      </c>
      <c r="M166" s="342"/>
      <c r="N166" s="342"/>
      <c r="O166" s="343"/>
      <c r="P166" s="378">
        <v>88.41911764705883</v>
      </c>
      <c r="Q166" s="379"/>
      <c r="R166" s="379"/>
      <c r="S166" s="379"/>
      <c r="T166" s="379"/>
      <c r="U166" s="380"/>
    </row>
    <row r="167" spans="1:21" ht="15">
      <c r="A167" s="381" t="s">
        <v>167</v>
      </c>
      <c r="B167" s="382"/>
      <c r="C167" s="382"/>
      <c r="D167" s="382"/>
      <c r="E167" s="382"/>
      <c r="F167" s="382"/>
      <c r="G167" s="382"/>
      <c r="H167" s="382"/>
      <c r="I167" s="382"/>
      <c r="J167" s="382"/>
      <c r="K167" s="383"/>
      <c r="L167" s="350">
        <v>378</v>
      </c>
      <c r="M167" s="351"/>
      <c r="N167" s="351"/>
      <c r="O167" s="352"/>
      <c r="P167" s="384">
        <v>11.580882352941178</v>
      </c>
      <c r="Q167" s="385"/>
      <c r="R167" s="385"/>
      <c r="S167" s="385"/>
      <c r="T167" s="385"/>
      <c r="U167" s="386"/>
    </row>
    <row r="168" spans="1:21" ht="15.75" thickBot="1">
      <c r="A168" s="387" t="s">
        <v>167</v>
      </c>
      <c r="B168" s="388"/>
      <c r="C168" s="388"/>
      <c r="D168" s="388"/>
      <c r="E168" s="388"/>
      <c r="F168" s="388"/>
      <c r="G168" s="388"/>
      <c r="H168" s="388"/>
      <c r="I168" s="388"/>
      <c r="J168" s="388"/>
      <c r="K168" s="389"/>
      <c r="L168" s="390">
        <v>364</v>
      </c>
      <c r="M168" s="369"/>
      <c r="N168" s="369"/>
      <c r="O168" s="370"/>
      <c r="P168" s="391">
        <v>11.151960784313726</v>
      </c>
      <c r="Q168" s="392"/>
      <c r="R168" s="392"/>
      <c r="S168" s="392"/>
      <c r="T168" s="392"/>
      <c r="U168" s="393"/>
    </row>
    <row r="169" spans="1:21" ht="15">
      <c r="A169" s="299"/>
      <c r="B169" s="210" t="s">
        <v>297</v>
      </c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20"/>
    </row>
    <row r="170" spans="1:21" ht="15">
      <c r="A170" s="299"/>
      <c r="B170" s="301" t="s">
        <v>75</v>
      </c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220"/>
    </row>
    <row r="171" spans="1:21" ht="15">
      <c r="A171" s="394" t="s">
        <v>299</v>
      </c>
      <c r="B171" s="394"/>
      <c r="C171" s="394"/>
      <c r="D171" s="394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17"/>
      <c r="U171" s="317"/>
    </row>
    <row r="172" spans="1:21" ht="15">
      <c r="A172" s="317"/>
      <c r="B172" s="395" t="s">
        <v>300</v>
      </c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7"/>
    </row>
    <row r="173" spans="1:21" ht="15">
      <c r="A173" s="317"/>
      <c r="B173" s="396" t="s">
        <v>301</v>
      </c>
      <c r="C173" s="317"/>
      <c r="D173" s="317"/>
      <c r="E173" s="317"/>
      <c r="F173" s="317"/>
      <c r="G173" s="317"/>
      <c r="H173" s="317"/>
      <c r="I173" s="317"/>
      <c r="J173" s="317"/>
      <c r="K173" s="317"/>
      <c r="L173" s="317"/>
      <c r="M173" s="317"/>
      <c r="N173" s="317"/>
      <c r="O173" s="317"/>
      <c r="P173" s="317"/>
      <c r="Q173" s="317"/>
      <c r="R173" s="317"/>
      <c r="S173" s="317"/>
      <c r="T173" s="317"/>
      <c r="U173" s="317"/>
    </row>
    <row r="174" spans="17:20" ht="15">
      <c r="Q174" s="1"/>
      <c r="R174" s="1"/>
      <c r="S174" s="1"/>
      <c r="T174" s="1"/>
    </row>
    <row r="175" spans="2:21" ht="15">
      <c r="B175" s="91" t="s">
        <v>74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3"/>
      <c r="R175" s="93"/>
      <c r="S175" s="91" t="s">
        <v>106</v>
      </c>
      <c r="T175" s="93"/>
      <c r="U175" s="97"/>
    </row>
    <row r="176" spans="2:21" ht="15">
      <c r="B176" s="98" t="s">
        <v>107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3"/>
      <c r="R176" s="93"/>
      <c r="S176" s="98" t="s">
        <v>108</v>
      </c>
      <c r="T176" s="93"/>
      <c r="U176" s="97"/>
    </row>
  </sheetData>
  <sheetProtection/>
  <mergeCells count="212">
    <mergeCell ref="T24:T25"/>
    <mergeCell ref="U24:U25"/>
    <mergeCell ref="F24:F25"/>
    <mergeCell ref="G24:G25"/>
    <mergeCell ref="H24:H25"/>
    <mergeCell ref="I24:I25"/>
    <mergeCell ref="Q24:Q25"/>
    <mergeCell ref="R24:R25"/>
    <mergeCell ref="S24:S25"/>
    <mergeCell ref="M25:N25"/>
    <mergeCell ref="O24:P25"/>
    <mergeCell ref="E24:E25"/>
    <mergeCell ref="J24:J25"/>
    <mergeCell ref="K24:K25"/>
    <mergeCell ref="L24:L25"/>
    <mergeCell ref="H55:H56"/>
    <mergeCell ref="I55:I56"/>
    <mergeCell ref="S55:S56"/>
    <mergeCell ref="T55:T56"/>
    <mergeCell ref="J55:J56"/>
    <mergeCell ref="K55:K56"/>
    <mergeCell ref="L55:L56"/>
    <mergeCell ref="E55:E56"/>
    <mergeCell ref="A158:C158"/>
    <mergeCell ref="L166:O166"/>
    <mergeCell ref="P161:U161"/>
    <mergeCell ref="P162:U162"/>
    <mergeCell ref="L160:O160"/>
    <mergeCell ref="P165:U165"/>
    <mergeCell ref="L162:O162"/>
    <mergeCell ref="L163:M164"/>
    <mergeCell ref="N163:O163"/>
    <mergeCell ref="N164:O164"/>
    <mergeCell ref="P160:U160"/>
    <mergeCell ref="L161:O161"/>
    <mergeCell ref="L167:O167"/>
    <mergeCell ref="L168:O168"/>
    <mergeCell ref="L165:O165"/>
    <mergeCell ref="A148:O148"/>
    <mergeCell ref="A149:U149"/>
    <mergeCell ref="A150:U150"/>
    <mergeCell ref="C153:U153"/>
    <mergeCell ref="C154:U154"/>
    <mergeCell ref="C155:U155"/>
    <mergeCell ref="D157:E157"/>
    <mergeCell ref="D158:E158"/>
    <mergeCell ref="G156:H156"/>
    <mergeCell ref="G157:H157"/>
    <mergeCell ref="G158:H158"/>
    <mergeCell ref="D156:E156"/>
    <mergeCell ref="P156:U156"/>
    <mergeCell ref="A156:C156"/>
    <mergeCell ref="A157:C157"/>
    <mergeCell ref="A152:U152"/>
    <mergeCell ref="A159:K159"/>
    <mergeCell ref="L159:O159"/>
    <mergeCell ref="P159:U159"/>
    <mergeCell ref="A160:K160"/>
    <mergeCell ref="K156:L156"/>
    <mergeCell ref="A165:K165"/>
    <mergeCell ref="P157:U157"/>
    <mergeCell ref="P158:U158"/>
    <mergeCell ref="K157:L157"/>
    <mergeCell ref="K158:L158"/>
    <mergeCell ref="A161:K161"/>
    <mergeCell ref="A162:K162"/>
    <mergeCell ref="C164:K164"/>
    <mergeCell ref="A163:B164"/>
    <mergeCell ref="C163:K163"/>
    <mergeCell ref="A167:K167"/>
    <mergeCell ref="A168:K168"/>
    <mergeCell ref="A166:K166"/>
    <mergeCell ref="B121:B122"/>
    <mergeCell ref="D121:U122"/>
    <mergeCell ref="A120:U120"/>
    <mergeCell ref="A121:A122"/>
    <mergeCell ref="C121:C122"/>
    <mergeCell ref="R123:U123"/>
    <mergeCell ref="M123:Q123"/>
    <mergeCell ref="D123:L123"/>
    <mergeCell ref="R125:U125"/>
    <mergeCell ref="M125:Q125"/>
    <mergeCell ref="D125:L125"/>
    <mergeCell ref="R126:U126"/>
    <mergeCell ref="M126:Q126"/>
    <mergeCell ref="D126:L126"/>
    <mergeCell ref="D124:O124"/>
    <mergeCell ref="P124:U124"/>
    <mergeCell ref="D127:O127"/>
    <mergeCell ref="P127:U127"/>
    <mergeCell ref="A24:D25"/>
    <mergeCell ref="D92:D94"/>
    <mergeCell ref="E92:H93"/>
    <mergeCell ref="A31:U31"/>
    <mergeCell ref="A34:A36"/>
    <mergeCell ref="F55:F56"/>
    <mergeCell ref="G55:G56"/>
    <mergeCell ref="Q55:Q56"/>
    <mergeCell ref="R55:R56"/>
    <mergeCell ref="U55:U56"/>
    <mergeCell ref="O55:P56"/>
    <mergeCell ref="M56:N56"/>
    <mergeCell ref="I82:I83"/>
    <mergeCell ref="J82:J83"/>
    <mergeCell ref="K82:K83"/>
    <mergeCell ref="L82:L83"/>
    <mergeCell ref="O82:P83"/>
    <mergeCell ref="M83:N83"/>
    <mergeCell ref="E82:E83"/>
    <mergeCell ref="A171:S171"/>
    <mergeCell ref="U82:U83"/>
    <mergeCell ref="Q82:Q83"/>
    <mergeCell ref="R82:R83"/>
    <mergeCell ref="S82:S83"/>
    <mergeCell ref="T82:T83"/>
    <mergeCell ref="F82:F83"/>
    <mergeCell ref="G82:G83"/>
    <mergeCell ref="H82:H83"/>
    <mergeCell ref="E108:E109"/>
    <mergeCell ref="F108:F109"/>
    <mergeCell ref="G108:G109"/>
    <mergeCell ref="H108:H109"/>
    <mergeCell ref="U108:U109"/>
    <mergeCell ref="I108:I109"/>
    <mergeCell ref="J108:J109"/>
    <mergeCell ref="L108:L109"/>
    <mergeCell ref="O108:P109"/>
    <mergeCell ref="Q108:Q109"/>
    <mergeCell ref="B169:T169"/>
    <mergeCell ref="R108:R109"/>
    <mergeCell ref="S108:S109"/>
    <mergeCell ref="M109:N109"/>
    <mergeCell ref="T108:T109"/>
    <mergeCell ref="K108:K109"/>
    <mergeCell ref="D131:O131"/>
    <mergeCell ref="P131:U131"/>
    <mergeCell ref="D128:O128"/>
    <mergeCell ref="P128:U128"/>
    <mergeCell ref="D129:O129"/>
    <mergeCell ref="D130:O130"/>
    <mergeCell ref="P130:U130"/>
    <mergeCell ref="A1:O1"/>
    <mergeCell ref="A30:O30"/>
    <mergeCell ref="U34:U36"/>
    <mergeCell ref="A32:U32"/>
    <mergeCell ref="Q34:S35"/>
    <mergeCell ref="T34:T36"/>
    <mergeCell ref="P129:U129"/>
    <mergeCell ref="A88:O88"/>
    <mergeCell ref="A89:U89"/>
    <mergeCell ref="T63:T65"/>
    <mergeCell ref="U63:U65"/>
    <mergeCell ref="P166:U166"/>
    <mergeCell ref="P167:U167"/>
    <mergeCell ref="P168:U168"/>
    <mergeCell ref="P163:U164"/>
    <mergeCell ref="I92:L93"/>
    <mergeCell ref="M92:N93"/>
    <mergeCell ref="O92:P93"/>
    <mergeCell ref="Q92:S93"/>
    <mergeCell ref="O63:P64"/>
    <mergeCell ref="Q63:S64"/>
    <mergeCell ref="T92:T94"/>
    <mergeCell ref="U92:U94"/>
    <mergeCell ref="E34:H35"/>
    <mergeCell ref="I34:L35"/>
    <mergeCell ref="M34:N35"/>
    <mergeCell ref="O34:P35"/>
    <mergeCell ref="A90:U90"/>
    <mergeCell ref="A92:A94"/>
    <mergeCell ref="B92:B93"/>
    <mergeCell ref="C92:C94"/>
    <mergeCell ref="A55:D56"/>
    <mergeCell ref="B34:B35"/>
    <mergeCell ref="C34:C36"/>
    <mergeCell ref="D34:D36"/>
    <mergeCell ref="I63:L64"/>
    <mergeCell ref="M63:N64"/>
    <mergeCell ref="A59:O59"/>
    <mergeCell ref="A60:U60"/>
    <mergeCell ref="A61:U61"/>
    <mergeCell ref="A63:A65"/>
    <mergeCell ref="B63:B64"/>
    <mergeCell ref="C63:C65"/>
    <mergeCell ref="D63:D65"/>
    <mergeCell ref="E63:H64"/>
    <mergeCell ref="A82:D83"/>
    <mergeCell ref="A116:O116"/>
    <mergeCell ref="A117:U117"/>
    <mergeCell ref="A108:D109"/>
    <mergeCell ref="Q5:S6"/>
    <mergeCell ref="C5:C7"/>
    <mergeCell ref="D5:D7"/>
    <mergeCell ref="E5:H6"/>
    <mergeCell ref="B5:B6"/>
    <mergeCell ref="O5:P6"/>
    <mergeCell ref="M5:N6"/>
    <mergeCell ref="A118:U118"/>
    <mergeCell ref="T5:T7"/>
    <mergeCell ref="A2:U2"/>
    <mergeCell ref="A3:U3"/>
    <mergeCell ref="U5:U7"/>
    <mergeCell ref="I5:L6"/>
    <mergeCell ref="A5:A7"/>
    <mergeCell ref="A133:U133"/>
    <mergeCell ref="T134:T136"/>
    <mergeCell ref="I134:L135"/>
    <mergeCell ref="M134:N135"/>
    <mergeCell ref="O134:P135"/>
    <mergeCell ref="U134:U136"/>
    <mergeCell ref="E134:H135"/>
    <mergeCell ref="Q134:S135"/>
  </mergeCells>
  <printOptions horizontalCentered="1"/>
  <pageMargins left="0.4330708661417323" right="0.4330708661417323" top="0.5118110236220472" bottom="0.5118110236220472" header="0.31496062992125984" footer="0.31496062992125984"/>
  <pageSetup horizontalDpi="600" verticalDpi="600" orientation="landscape" paperSize="9" scale="94" r:id="rId1"/>
  <headerFooter>
    <oddFooter>&amp;C&amp;"Times New Roman,Obișnuit"&amp;12Pag. &amp;P+1/ 7</oddFooter>
  </headerFooter>
  <rowBreaks count="1" manualBreakCount="1">
    <brk id="11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3" max="3" width="10.421875" style="0" customWidth="1"/>
  </cols>
  <sheetData>
    <row r="1" spans="4:14" ht="15.75">
      <c r="D1" s="213" t="s">
        <v>64</v>
      </c>
      <c r="E1" s="213"/>
      <c r="F1" s="213"/>
      <c r="G1" s="213"/>
      <c r="H1" s="213"/>
      <c r="I1" s="213"/>
      <c r="J1" s="212" t="s">
        <v>36</v>
      </c>
      <c r="K1" s="212"/>
      <c r="L1" s="212"/>
      <c r="M1" s="212"/>
      <c r="N1" s="5"/>
    </row>
    <row r="2" spans="1:14" ht="15">
      <c r="A2" t="s">
        <v>65</v>
      </c>
      <c r="D2" s="13">
        <f>PLANURI!S24+PLANURI!S55+PLANURI!S82+PLANURI!S108-10</f>
        <v>3254</v>
      </c>
      <c r="E2" t="s">
        <v>32</v>
      </c>
      <c r="F2" s="13">
        <f>PLANURI!Q24+PLANURI!Q55+PLANURI!Q82+PLANURI!Q108</f>
        <v>1470</v>
      </c>
      <c r="G2" t="s">
        <v>33</v>
      </c>
      <c r="H2" s="13">
        <f>PLANURI!R24+PLANURI!R55+PLANURI!R82+PLANURI!R108-10</f>
        <v>1784</v>
      </c>
      <c r="I2" t="s">
        <v>34</v>
      </c>
      <c r="J2" s="5"/>
      <c r="K2" s="6"/>
      <c r="L2" s="6"/>
      <c r="M2" s="5"/>
      <c r="N2" s="5"/>
    </row>
    <row r="3" spans="1:14" ht="15">
      <c r="A3" t="s">
        <v>35</v>
      </c>
      <c r="D3" s="14">
        <f>F2/H2*100</f>
        <v>82.39910313901345</v>
      </c>
      <c r="E3" s="5" t="s">
        <v>66</v>
      </c>
      <c r="F3" s="5"/>
      <c r="G3" s="5"/>
      <c r="H3" s="5"/>
      <c r="J3" s="6" t="s">
        <v>37</v>
      </c>
      <c r="K3" s="6"/>
      <c r="L3" s="6"/>
      <c r="M3" s="5"/>
      <c r="N3" s="5"/>
    </row>
    <row r="4" spans="1:14" ht="15">
      <c r="A4" t="s">
        <v>15</v>
      </c>
      <c r="D4" s="13">
        <f>SUMIF(PLANURI!D8:D107,"F",PLANURI!S8:S107)</f>
        <v>588</v>
      </c>
      <c r="E4" t="s">
        <v>13</v>
      </c>
      <c r="F4" s="15">
        <f>D4*100/H4</f>
        <v>18.070067609096498</v>
      </c>
      <c r="G4" s="3" t="s">
        <v>14</v>
      </c>
      <c r="H4" s="13">
        <f>D2</f>
        <v>3254</v>
      </c>
      <c r="J4" s="7">
        <v>0.17</v>
      </c>
      <c r="K4" s="6" t="s">
        <v>19</v>
      </c>
      <c r="L4" s="6"/>
      <c r="M4" s="5"/>
      <c r="N4" s="5"/>
    </row>
    <row r="5" spans="1:14" ht="15">
      <c r="A5" t="s">
        <v>16</v>
      </c>
      <c r="D5" s="13">
        <f>SUMIF(PLANURI!D8:D107,"D",PLANURI!S8:S107)</f>
        <v>1252</v>
      </c>
      <c r="E5" t="s">
        <v>13</v>
      </c>
      <c r="F5" s="15">
        <f>D5*100/H5</f>
        <v>38.47572218807621</v>
      </c>
      <c r="G5" s="3" t="s">
        <v>14</v>
      </c>
      <c r="H5" s="13">
        <f>D2</f>
        <v>3254</v>
      </c>
      <c r="J5" s="7">
        <v>0.38</v>
      </c>
      <c r="K5" s="6" t="s">
        <v>19</v>
      </c>
      <c r="L5" s="6"/>
      <c r="M5" s="5"/>
      <c r="N5" s="5"/>
    </row>
    <row r="6" spans="1:14" ht="15">
      <c r="A6" t="s">
        <v>17</v>
      </c>
      <c r="D6" s="13">
        <f>SUMIF(PLANURI!D8:D107,"S",PLANURI!S8:S107)-10</f>
        <v>1148</v>
      </c>
      <c r="E6" t="s">
        <v>13</v>
      </c>
      <c r="F6" s="15">
        <f>D6*100/H6</f>
        <v>35.279655808236015</v>
      </c>
      <c r="G6" s="3" t="s">
        <v>14</v>
      </c>
      <c r="H6" s="13">
        <f>D2</f>
        <v>3254</v>
      </c>
      <c r="J6" s="7">
        <v>0.25</v>
      </c>
      <c r="K6" s="6" t="s">
        <v>19</v>
      </c>
      <c r="L6" s="6"/>
      <c r="M6" s="5"/>
      <c r="N6" s="5"/>
    </row>
    <row r="7" spans="1:14" ht="15">
      <c r="A7" t="s">
        <v>18</v>
      </c>
      <c r="D7" s="13">
        <f>SUMIF(PLANURI!D8:D107,"X",PLANURI!S8:S107)</f>
        <v>266</v>
      </c>
      <c r="E7" t="s">
        <v>13</v>
      </c>
      <c r="F7" s="15">
        <f>D7*100/H7</f>
        <v>8.174554394591272</v>
      </c>
      <c r="G7" s="3" t="s">
        <v>14</v>
      </c>
      <c r="H7" s="13">
        <f>D2</f>
        <v>3254</v>
      </c>
      <c r="J7" s="7">
        <v>0.08</v>
      </c>
      <c r="K7" s="6" t="s">
        <v>20</v>
      </c>
      <c r="L7" s="6"/>
      <c r="M7" s="5"/>
      <c r="N7" s="5"/>
    </row>
    <row r="8" spans="6:14" ht="17.25">
      <c r="F8" s="4"/>
      <c r="J8" s="16" t="s">
        <v>25</v>
      </c>
      <c r="K8" s="5"/>
      <c r="L8" s="5"/>
      <c r="M8" s="5"/>
      <c r="N8" s="5"/>
    </row>
    <row r="9" spans="6:14" ht="15">
      <c r="F9" s="4"/>
      <c r="J9" s="5"/>
      <c r="K9" s="5"/>
      <c r="L9" s="5"/>
      <c r="M9" s="5"/>
      <c r="N9" s="5"/>
    </row>
    <row r="10" spans="1:14" ht="15">
      <c r="A10" t="s">
        <v>21</v>
      </c>
      <c r="D10" s="13">
        <f>H7-D11</f>
        <v>2876</v>
      </c>
      <c r="E10" t="s">
        <v>13</v>
      </c>
      <c r="F10" s="15">
        <f>D10*100/H10</f>
        <v>88.38352796558083</v>
      </c>
      <c r="G10" s="3" t="s">
        <v>14</v>
      </c>
      <c r="H10" s="13">
        <f>D2</f>
        <v>3254</v>
      </c>
      <c r="J10" s="7">
        <v>0.9</v>
      </c>
      <c r="K10" s="6" t="s">
        <v>20</v>
      </c>
      <c r="L10" s="6"/>
      <c r="M10" s="6"/>
      <c r="N10" s="5"/>
    </row>
    <row r="11" spans="1:14" ht="15">
      <c r="A11" t="s">
        <v>22</v>
      </c>
      <c r="D11" s="13">
        <f>SUMIF(PLANURI!B8:B107,"*OP*",PLANURI!S8:S107)</f>
        <v>378</v>
      </c>
      <c r="E11" t="s">
        <v>13</v>
      </c>
      <c r="F11" s="15">
        <f>D11*100/H11</f>
        <v>11.616472034419177</v>
      </c>
      <c r="G11" s="3" t="s">
        <v>14</v>
      </c>
      <c r="H11" s="13">
        <f>D2</f>
        <v>3254</v>
      </c>
      <c r="J11" s="7">
        <v>0.1</v>
      </c>
      <c r="K11" s="6" t="s">
        <v>19</v>
      </c>
      <c r="L11" s="6"/>
      <c r="M11" s="6"/>
      <c r="N11" s="5"/>
    </row>
    <row r="12" spans="1:14" ht="15">
      <c r="A12" t="s">
        <v>23</v>
      </c>
      <c r="D12" s="13">
        <f>SUM(PLANURI!S137:PLANURI!S143)</f>
        <v>280</v>
      </c>
      <c r="E12" t="s">
        <v>13</v>
      </c>
      <c r="F12" s="15">
        <f>D12*100/H12</f>
        <v>8.60479409956976</v>
      </c>
      <c r="G12" t="s">
        <v>14</v>
      </c>
      <c r="H12" s="13">
        <f>D2</f>
        <v>3254</v>
      </c>
      <c r="J12" s="7">
        <v>0.1</v>
      </c>
      <c r="K12" s="6" t="s">
        <v>24</v>
      </c>
      <c r="L12" s="6"/>
      <c r="M12" s="6"/>
      <c r="N12" s="5"/>
    </row>
    <row r="13" spans="10:14" ht="15">
      <c r="J13" s="5"/>
      <c r="K13" s="5"/>
      <c r="L13" s="5"/>
      <c r="M13" s="5"/>
      <c r="N13" s="5"/>
    </row>
    <row r="14" spans="9:14" ht="15">
      <c r="I14" s="17"/>
      <c r="J14" s="6" t="s">
        <v>26</v>
      </c>
      <c r="K14" s="6"/>
      <c r="L14" s="6"/>
      <c r="M14" s="6"/>
      <c r="N14" s="6"/>
    </row>
    <row r="15" spans="1:14" ht="15">
      <c r="A15" t="s">
        <v>70</v>
      </c>
      <c r="D15" s="13">
        <f>SUMIF(PLANURI!V8:V107,"#",PLANURI!Q8:Q107)</f>
        <v>0</v>
      </c>
      <c r="F15">
        <f>D15*100/H15</f>
        <v>0</v>
      </c>
      <c r="G15" t="s">
        <v>71</v>
      </c>
      <c r="H15" s="13">
        <f>F2</f>
        <v>1470</v>
      </c>
      <c r="I15" s="17"/>
      <c r="J15" s="6" t="s">
        <v>38</v>
      </c>
      <c r="K15" s="6"/>
      <c r="L15" s="6"/>
      <c r="M15" s="6"/>
      <c r="N15" s="6"/>
    </row>
    <row r="16" spans="1:14" ht="15">
      <c r="A16" t="s">
        <v>72</v>
      </c>
      <c r="I16" s="17"/>
      <c r="J16" s="6" t="s">
        <v>27</v>
      </c>
      <c r="K16" s="6"/>
      <c r="L16" s="6"/>
      <c r="M16" s="6"/>
      <c r="N16" s="6"/>
    </row>
    <row r="17" spans="1:14" ht="15">
      <c r="A17" t="s">
        <v>70</v>
      </c>
      <c r="D17" s="13">
        <f>SUMIF(PLANURI!W8:W109,"#",PLANURI!Q8:Q109)</f>
        <v>0</v>
      </c>
      <c r="F17">
        <f>D17*100/H17</f>
        <v>0</v>
      </c>
      <c r="G17" t="s">
        <v>71</v>
      </c>
      <c r="H17" s="13">
        <f>F2</f>
        <v>1470</v>
      </c>
      <c r="I17" s="17"/>
      <c r="J17" s="6" t="s">
        <v>28</v>
      </c>
      <c r="K17" s="6"/>
      <c r="L17" s="6"/>
      <c r="M17" s="6"/>
      <c r="N17" s="6"/>
    </row>
    <row r="18" ht="15">
      <c r="A18" t="s">
        <v>73</v>
      </c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sheetProtection/>
  <mergeCells count="2">
    <mergeCell ref="J1:M1"/>
    <mergeCell ref="D1:I1"/>
  </mergeCell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Andras</dc:creator>
  <cp:keywords/>
  <dc:description/>
  <cp:lastModifiedBy>Andrei Andras</cp:lastModifiedBy>
  <cp:lastPrinted>2018-07-10T06:57:30Z</cp:lastPrinted>
  <dcterms:created xsi:type="dcterms:W3CDTF">2017-04-10T20:50:45Z</dcterms:created>
  <dcterms:modified xsi:type="dcterms:W3CDTF">2019-02-19T10:31:23Z</dcterms:modified>
  <cp:category/>
  <cp:version/>
  <cp:contentType/>
  <cp:contentStatus/>
</cp:coreProperties>
</file>